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C:\Users\Olga.Stefanova\AppData\Local\Microsoft\Windows\Temporary Internet Files\Content.Outlook\P0L2OUW2\"/>
    </mc:Choice>
  </mc:AlternateContent>
  <bookViews>
    <workbookView xWindow="60" yWindow="105" windowWidth="19320" windowHeight="12120" tabRatio="605"/>
  </bookViews>
  <sheets>
    <sheet name="Návrh rozpočtu 2015" sheetId="14" r:id="rId1"/>
    <sheet name="kapitálové výdaje" sheetId="24" r:id="rId2"/>
  </sheets>
  <calcPr calcId="152511"/>
</workbook>
</file>

<file path=xl/calcChain.xml><?xml version="1.0" encoding="utf-8"?>
<calcChain xmlns="http://schemas.openxmlformats.org/spreadsheetml/2006/main">
  <c r="F164" i="14" l="1"/>
  <c r="C79" i="24" l="1"/>
  <c r="H161" i="14" l="1"/>
  <c r="H51" i="14" l="1"/>
  <c r="G147" i="14" l="1"/>
  <c r="G122" i="14"/>
  <c r="G148" i="14" l="1"/>
  <c r="G161" i="14"/>
  <c r="G66" i="14" l="1"/>
  <c r="G51" i="14" l="1"/>
  <c r="G45" i="14" l="1"/>
  <c r="G20" i="14"/>
  <c r="G67" i="14" l="1"/>
  <c r="G153" i="14" s="1"/>
  <c r="K161" i="14"/>
  <c r="K147" i="14"/>
  <c r="K122" i="14"/>
  <c r="K66" i="14"/>
  <c r="K51" i="14"/>
  <c r="K45" i="14"/>
  <c r="K20" i="14"/>
  <c r="K67" i="14" l="1"/>
  <c r="K148" i="14"/>
  <c r="K153" i="14" l="1"/>
  <c r="H45" i="14" l="1"/>
  <c r="J161" i="14"/>
  <c r="I161" i="14"/>
  <c r="F161" i="14"/>
  <c r="E161" i="14"/>
  <c r="D161" i="14"/>
  <c r="C161" i="14"/>
  <c r="G164" i="14" l="1"/>
  <c r="H164" i="14"/>
  <c r="I164" i="14" s="1"/>
  <c r="J147" i="14"/>
  <c r="J122" i="14"/>
  <c r="J66" i="14"/>
  <c r="J51" i="14"/>
  <c r="J45" i="14"/>
  <c r="J20" i="14"/>
  <c r="I45" i="14"/>
  <c r="E45" i="14"/>
  <c r="F45" i="14"/>
  <c r="D45" i="14"/>
  <c r="C45" i="14"/>
  <c r="I51" i="14"/>
  <c r="F51" i="14"/>
  <c r="E51" i="14"/>
  <c r="D51" i="14"/>
  <c r="C51" i="14"/>
  <c r="I147" i="14"/>
  <c r="H147" i="14"/>
  <c r="F147" i="14"/>
  <c r="E147" i="14"/>
  <c r="D147" i="14"/>
  <c r="C147" i="14"/>
  <c r="I122" i="14"/>
  <c r="H122" i="14"/>
  <c r="E122" i="14"/>
  <c r="D122" i="14"/>
  <c r="C122" i="14"/>
  <c r="F122" i="14"/>
  <c r="E66" i="14"/>
  <c r="E20" i="14"/>
  <c r="I20" i="14"/>
  <c r="H20" i="14"/>
  <c r="F20" i="14"/>
  <c r="D20" i="14"/>
  <c r="C20" i="14"/>
  <c r="D66" i="14"/>
  <c r="I66" i="14"/>
  <c r="H66" i="14"/>
  <c r="H67" i="14" s="1"/>
  <c r="F66" i="14"/>
  <c r="C66" i="14"/>
  <c r="F148" i="14" l="1"/>
  <c r="C67" i="14"/>
  <c r="F67" i="14"/>
  <c r="D67" i="14"/>
  <c r="E67" i="14"/>
  <c r="I148" i="14"/>
  <c r="D148" i="14"/>
  <c r="C148" i="14"/>
  <c r="E148" i="14"/>
  <c r="J148" i="14"/>
  <c r="H148" i="14"/>
  <c r="J67" i="14"/>
  <c r="I67" i="14"/>
  <c r="E153" i="14" l="1"/>
  <c r="D153" i="14"/>
  <c r="F153" i="14"/>
  <c r="C153" i="14"/>
  <c r="I153" i="14"/>
  <c r="J153" i="14"/>
  <c r="H153" i="14"/>
</calcChain>
</file>

<file path=xl/comments1.xml><?xml version="1.0" encoding="utf-8"?>
<comments xmlns="http://schemas.openxmlformats.org/spreadsheetml/2006/main">
  <authors>
    <author>Olga Štefanová</author>
    <author>Václav Horáček</author>
  </authors>
  <commentList>
    <comment ref="H22" authorId="0" shapeId="0">
      <text>
        <r>
          <rPr>
            <b/>
            <sz val="9"/>
            <color indexed="81"/>
            <rFont val="Tahoma"/>
            <family val="2"/>
            <charset val="238"/>
          </rPr>
          <t>Olga Štefanová:</t>
        </r>
        <r>
          <rPr>
            <sz val="9"/>
            <color indexed="81"/>
            <rFont val="Tahoma"/>
            <family val="2"/>
            <charset val="238"/>
          </rPr>
          <t xml:space="preserve">
Báňský úřad -konečná částka za rok 2014, netěží se na straně N.S.</t>
        </r>
      </text>
    </comment>
    <comment ref="H23" authorId="0" shapeId="0">
      <text>
        <r>
          <rPr>
            <b/>
            <sz val="9"/>
            <color indexed="81"/>
            <rFont val="Tahoma"/>
            <family val="2"/>
            <charset val="238"/>
          </rPr>
          <t>Olga Štefanová:</t>
        </r>
        <r>
          <rPr>
            <sz val="9"/>
            <color indexed="81"/>
            <rFont val="Tahoma"/>
            <family val="2"/>
            <charset val="238"/>
          </rPr>
          <t xml:space="preserve">
přjmy od občanů za odtažené vozy při čištění komunikace</t>
        </r>
      </text>
    </comment>
    <comment ref="H24" authorId="0" shapeId="0">
      <text>
        <r>
          <rPr>
            <b/>
            <sz val="9"/>
            <color indexed="81"/>
            <rFont val="Tahoma"/>
            <family val="2"/>
            <charset val="238"/>
          </rPr>
          <t>Olga Štefanová:</t>
        </r>
        <r>
          <rPr>
            <sz val="9"/>
            <color indexed="81"/>
            <rFont val="Tahoma"/>
            <family val="2"/>
            <charset val="238"/>
          </rPr>
          <t xml:space="preserve">
Rekonstr.Kocourku-sankce za nedodržení termínu stavby</t>
        </r>
      </text>
    </comment>
    <comment ref="F25" authorId="1" shapeId="0">
      <text>
        <r>
          <rPr>
            <b/>
            <sz val="8"/>
            <color indexed="81"/>
            <rFont val="Tahoma"/>
            <family val="2"/>
            <charset val="238"/>
          </rPr>
          <t>Václav Horáček:</t>
        </r>
        <r>
          <rPr>
            <sz val="8"/>
            <color indexed="81"/>
            <rFont val="Tahoma"/>
            <family val="2"/>
            <charset val="238"/>
          </rPr>
          <t xml:space="preserve">
podle stávající smlouvy
1.800 tis.</t>
        </r>
      </text>
    </comment>
    <comment ref="G25" authorId="0" shapeId="0">
      <text>
        <r>
          <rPr>
            <b/>
            <sz val="9"/>
            <color indexed="81"/>
            <rFont val="Tahoma"/>
            <family val="2"/>
            <charset val="238"/>
          </rPr>
          <t>Olga Štefanová:</t>
        </r>
        <r>
          <rPr>
            <sz val="9"/>
            <color indexed="81"/>
            <rFont val="Tahoma"/>
            <family val="2"/>
            <charset val="238"/>
          </rPr>
          <t xml:space="preserve">
zahrnuta splátka přípojek od občanů cca 400tis.po dobu 5let</t>
        </r>
      </text>
    </comment>
    <comment ref="H25" authorId="0" shapeId="0">
      <text>
        <r>
          <rPr>
            <b/>
            <sz val="9"/>
            <color indexed="81"/>
            <rFont val="Tahoma"/>
            <family val="2"/>
            <charset val="238"/>
          </rPr>
          <t>Olga Štefanová:</t>
        </r>
        <r>
          <rPr>
            <sz val="9"/>
            <color indexed="81"/>
            <rFont val="Tahoma"/>
            <family val="2"/>
            <charset val="238"/>
          </rPr>
          <t xml:space="preserve">
1900 nájem TSNS 2014
29 nájem TSNS 12/13
635 nájem TSNS 2013</t>
        </r>
      </text>
    </comment>
    <comment ref="H26" authorId="0" shapeId="0">
      <text>
        <r>
          <rPr>
            <b/>
            <sz val="9"/>
            <color indexed="81"/>
            <rFont val="Tahoma"/>
            <family val="2"/>
            <charset val="238"/>
          </rPr>
          <t>Olga Štefanová:</t>
        </r>
        <r>
          <rPr>
            <sz val="9"/>
            <color indexed="81"/>
            <rFont val="Tahoma"/>
            <family val="2"/>
            <charset val="238"/>
          </rPr>
          <t xml:space="preserve">
90-PŘIPOJENÍ K ČOV
200-připojení myčky
315-fy Kožený kanalizace Pecínov</t>
        </r>
      </text>
    </comment>
    <comment ref="H27" authorId="0" shapeId="0">
      <text>
        <r>
          <rPr>
            <b/>
            <sz val="9"/>
            <color indexed="81"/>
            <rFont val="Tahoma"/>
            <family val="2"/>
            <charset val="238"/>
          </rPr>
          <t>Olga Štefanová:</t>
        </r>
        <r>
          <rPr>
            <sz val="9"/>
            <color indexed="81"/>
            <rFont val="Tahoma"/>
            <family val="2"/>
            <charset val="238"/>
          </rPr>
          <t xml:space="preserve">
MŠ zateplení - sankce dodavateli za nedodržení termínu stavby</t>
        </r>
      </text>
    </comment>
    <comment ref="H30" authorId="0" shapeId="0">
      <text>
        <r>
          <rPr>
            <b/>
            <sz val="9"/>
            <color indexed="81"/>
            <rFont val="Tahoma"/>
            <family val="2"/>
            <charset val="238"/>
          </rPr>
          <t>Olga Štefanová:</t>
        </r>
        <r>
          <rPr>
            <sz val="9"/>
            <color indexed="81"/>
            <rFont val="Tahoma"/>
            <family val="2"/>
            <charset val="238"/>
          </rPr>
          <t xml:space="preserve">
příjmy za 1-10/2014 jsou ve výši 453 tis.</t>
        </r>
      </text>
    </comment>
    <comment ref="F34" authorId="1" shapeId="0">
      <text>
        <r>
          <rPr>
            <b/>
            <sz val="8"/>
            <color indexed="81"/>
            <rFont val="Tahoma"/>
            <family val="2"/>
            <charset val="238"/>
          </rPr>
          <t>Václav Horáček:
118 tis -</t>
        </r>
        <r>
          <rPr>
            <sz val="8"/>
            <color indexed="81"/>
            <rFont val="Tahoma"/>
            <family val="2"/>
            <charset val="238"/>
          </rPr>
          <t xml:space="preserve">věcná břemena
212 tis - pojistná plnění 
</t>
        </r>
      </text>
    </comment>
    <comment ref="H34" authorId="0" shapeId="0">
      <text>
        <r>
          <rPr>
            <b/>
            <sz val="9"/>
            <color indexed="81"/>
            <rFont val="Tahoma"/>
            <family val="2"/>
            <charset val="238"/>
          </rPr>
          <t>Olga Štefanová:</t>
        </r>
        <r>
          <rPr>
            <sz val="9"/>
            <color indexed="81"/>
            <rFont val="Tahoma"/>
            <family val="2"/>
            <charset val="238"/>
          </rPr>
          <t xml:space="preserve">
tržby za věcná břemena 220tis. + 40tis pojistné náhrady</t>
        </r>
      </text>
    </comment>
    <comment ref="I35" authorId="0" shapeId="0">
      <text>
        <r>
          <rPr>
            <b/>
            <sz val="9"/>
            <color indexed="81"/>
            <rFont val="Tahoma"/>
            <family val="2"/>
            <charset val="238"/>
          </rPr>
          <t>Olga Štefanová:</t>
        </r>
        <r>
          <rPr>
            <sz val="9"/>
            <color indexed="81"/>
            <rFont val="Tahoma"/>
            <family val="2"/>
            <charset val="238"/>
          </rPr>
          <t xml:space="preserve">
750 NR
60 tis. příjmy z biodpadu</t>
        </r>
      </text>
    </comment>
    <comment ref="H39" authorId="0" shapeId="0">
      <text>
        <r>
          <rPr>
            <b/>
            <sz val="9"/>
            <color indexed="81"/>
            <rFont val="Tahoma"/>
            <family val="2"/>
            <charset val="238"/>
          </rPr>
          <t>Olga Štefanová:</t>
        </r>
        <r>
          <rPr>
            <sz val="9"/>
            <color indexed="81"/>
            <rFont val="Tahoma"/>
            <family val="2"/>
            <charset val="238"/>
          </rPr>
          <t xml:space="preserve">
cca 50 tis úroky od banky
16 tis od TSNS za půjčku</t>
        </r>
      </text>
    </comment>
    <comment ref="H43" authorId="0" shapeId="0">
      <text>
        <r>
          <rPr>
            <b/>
            <sz val="9"/>
            <color indexed="81"/>
            <rFont val="Tahoma"/>
            <family val="2"/>
            <charset val="238"/>
          </rPr>
          <t>Olga Štefanová:</t>
        </r>
        <r>
          <rPr>
            <sz val="9"/>
            <color indexed="81"/>
            <rFont val="Tahoma"/>
            <family val="2"/>
            <charset val="238"/>
          </rPr>
          <t xml:space="preserve">
45tis odpuštění části půjčky kynologie</t>
        </r>
      </text>
    </comment>
    <comment ref="I43" authorId="1" shapeId="0">
      <text>
        <r>
          <rPr>
            <b/>
            <sz val="8"/>
            <color indexed="81"/>
            <rFont val="Tahoma"/>
            <family val="2"/>
            <charset val="238"/>
          </rPr>
          <t>Václav Horáček:</t>
        </r>
        <r>
          <rPr>
            <sz val="8"/>
            <color indexed="81"/>
            <rFont val="Tahoma"/>
            <family val="2"/>
            <charset val="238"/>
          </rPr>
          <t xml:space="preserve">
katolická církev splátka
 25 tis. do 31.12.2015</t>
        </r>
      </text>
    </comment>
    <comment ref="F53" authorId="1" shapeId="0">
      <text>
        <r>
          <rPr>
            <b/>
            <sz val="8"/>
            <color indexed="81"/>
            <rFont val="Tahoma"/>
            <family val="2"/>
            <charset val="238"/>
          </rPr>
          <t>Václav Horáček:</t>
        </r>
        <r>
          <rPr>
            <sz val="8"/>
            <color indexed="81"/>
            <rFont val="Tahoma"/>
            <family val="2"/>
            <charset val="238"/>
          </rPr>
          <t xml:space="preserve">
od roku 2013 legislativní změna - obce již nbudou dostávat od státu přímou dotaci na provoz ZŠ podle počtu žáků.
V našem případě se jedná o částku cca 1.100 tis. Kč.
Tuto dotaci obdržíme v rámci navýšení příjmů z RUD.</t>
        </r>
      </text>
    </comment>
    <comment ref="H55" authorId="0" shapeId="0">
      <text>
        <r>
          <rPr>
            <b/>
            <sz val="9"/>
            <color indexed="81"/>
            <rFont val="Tahoma"/>
            <family val="2"/>
            <charset val="238"/>
          </rPr>
          <t>Olga Štefanová:</t>
        </r>
        <r>
          <rPr>
            <sz val="9"/>
            <color indexed="81"/>
            <rFont val="Tahoma"/>
            <family val="2"/>
            <charset val="238"/>
          </rPr>
          <t xml:space="preserve">
500tis. Dotace - Obec přáteská rodině
263tis- MMR-Konopas</t>
        </r>
      </text>
    </comment>
    <comment ref="F57" authorId="1" shapeId="0">
      <text>
        <r>
          <rPr>
            <b/>
            <sz val="8"/>
            <color indexed="81"/>
            <rFont val="Tahoma"/>
            <family val="2"/>
            <charset val="238"/>
          </rPr>
          <t>Václav Horáček:</t>
        </r>
        <r>
          <rPr>
            <sz val="8"/>
            <color indexed="81"/>
            <rFont val="Tahoma"/>
            <family val="2"/>
            <charset val="238"/>
          </rPr>
          <t xml:space="preserve">
Od r. 2012 legislativní změna - obce ze kterých dojíždějí žáci do naší ZŠ již nebudou hradit podíl na neinvestičních nákladech školy. Tento rozdíl je kompenzován navýšením příjmů vrámci rozpočtového určení daní. Na položce 4121 tak zustávají pouze příjmy od obcí, které přispívají na činnost MěP.</t>
        </r>
      </text>
    </comment>
    <comment ref="H57" authorId="0" shapeId="0">
      <text>
        <r>
          <rPr>
            <b/>
            <sz val="9"/>
            <color indexed="81"/>
            <rFont val="Tahoma"/>
            <family val="2"/>
            <charset val="238"/>
          </rPr>
          <t>Olga Štefanová:</t>
        </r>
        <r>
          <rPr>
            <sz val="9"/>
            <color indexed="81"/>
            <rFont val="Tahoma"/>
            <family val="2"/>
            <charset val="238"/>
          </rPr>
          <t xml:space="preserve">
1.420ti smlouvy
+150 Rynholec,dluh
</t>
        </r>
      </text>
    </comment>
    <comment ref="H58" authorId="0" shapeId="0">
      <text>
        <r>
          <rPr>
            <b/>
            <sz val="9"/>
            <color indexed="81"/>
            <rFont val="Tahoma"/>
            <family val="2"/>
            <charset val="238"/>
          </rPr>
          <t>Olga Štefanová:</t>
        </r>
        <r>
          <rPr>
            <sz val="9"/>
            <color indexed="81"/>
            <rFont val="Tahoma"/>
            <family val="2"/>
            <charset val="238"/>
          </rPr>
          <t xml:space="preserve">
hřiště+stezka</t>
        </r>
      </text>
    </comment>
    <comment ref="I58" authorId="0" shapeId="0">
      <text>
        <r>
          <rPr>
            <b/>
            <sz val="9"/>
            <color indexed="81"/>
            <rFont val="Tahoma"/>
            <family val="2"/>
            <charset val="238"/>
          </rPr>
          <t>Olga Štefanová:</t>
        </r>
        <r>
          <rPr>
            <sz val="9"/>
            <color indexed="81"/>
            <rFont val="Tahoma"/>
            <family val="2"/>
            <charset val="238"/>
          </rPr>
          <t xml:space="preserve">
48tis-odpočinek pro seniory
189 - oprava vozů
</t>
        </r>
      </text>
    </comment>
    <comment ref="F60" authorId="1" shapeId="0">
      <text>
        <r>
          <rPr>
            <b/>
            <sz val="8"/>
            <color indexed="81"/>
            <rFont val="Tahoma"/>
            <family val="2"/>
            <charset val="238"/>
          </rPr>
          <t>Václav Horáček:</t>
        </r>
        <r>
          <rPr>
            <sz val="8"/>
            <color indexed="81"/>
            <rFont val="Tahoma"/>
            <family val="2"/>
            <charset val="238"/>
          </rPr>
          <t xml:space="preserve">
Jedná se o  převod příjmů z VH. Předpokládané příjmy na základě smluvního ujednání města a TS o nájmu "kotelen".
</t>
        </r>
      </text>
    </comment>
    <comment ref="H60" authorId="0" shapeId="0">
      <text>
        <r>
          <rPr>
            <b/>
            <sz val="9"/>
            <color indexed="81"/>
            <rFont val="Tahoma"/>
            <family val="2"/>
            <charset val="238"/>
          </rPr>
          <t>Olga Štefanová:</t>
        </r>
        <r>
          <rPr>
            <sz val="9"/>
            <color indexed="81"/>
            <rFont val="Tahoma"/>
            <family val="2"/>
            <charset val="238"/>
          </rPr>
          <t xml:space="preserve">
1.321tis - příjmy z nájemného kotelen za období 1-10/2014</t>
        </r>
      </text>
    </comment>
    <comment ref="H63" authorId="0" shapeId="0">
      <text>
        <r>
          <rPr>
            <b/>
            <sz val="9"/>
            <color indexed="81"/>
            <rFont val="Tahoma"/>
            <family val="2"/>
            <charset val="238"/>
          </rPr>
          <t>Olga Štefanová:</t>
        </r>
        <r>
          <rPr>
            <sz val="9"/>
            <color indexed="81"/>
            <rFont val="Tahoma"/>
            <family val="2"/>
            <charset val="238"/>
          </rPr>
          <t xml:space="preserve">
6 151tis MŠ
2.097tis.sběr.dvůr
</t>
        </r>
      </text>
    </comment>
    <comment ref="I63" authorId="0" shapeId="0">
      <text>
        <r>
          <rPr>
            <b/>
            <sz val="9"/>
            <color indexed="81"/>
            <rFont val="Tahoma"/>
            <family val="2"/>
            <charset val="238"/>
          </rPr>
          <t>Olga Štefanová:</t>
        </r>
        <r>
          <rPr>
            <sz val="9"/>
            <color indexed="81"/>
            <rFont val="Tahoma"/>
            <family val="2"/>
            <charset val="238"/>
          </rPr>
          <t xml:space="preserve">
3.800 tis poliklinika
1.076 tis zeleň</t>
        </r>
      </text>
    </comment>
    <comment ref="H65" authorId="0" shapeId="0">
      <text>
        <r>
          <rPr>
            <b/>
            <sz val="9"/>
            <color indexed="81"/>
            <rFont val="Tahoma"/>
            <family val="2"/>
            <charset val="238"/>
          </rPr>
          <t>Olga Štefanová:</t>
        </r>
        <r>
          <rPr>
            <sz val="9"/>
            <color indexed="81"/>
            <rFont val="Tahoma"/>
            <family val="2"/>
            <charset val="238"/>
          </rPr>
          <t xml:space="preserve">
412 tis zastávky
528 tis Kocourek
1.900tis Mšecká
</t>
        </r>
      </text>
    </comment>
    <comment ref="I65" authorId="0" shapeId="0">
      <text>
        <r>
          <rPr>
            <b/>
            <sz val="9"/>
            <color indexed="81"/>
            <rFont val="Tahoma"/>
            <family val="2"/>
            <charset val="238"/>
          </rPr>
          <t>Olga Štefanová:</t>
        </r>
        <r>
          <rPr>
            <sz val="9"/>
            <color indexed="81"/>
            <rFont val="Tahoma"/>
            <family val="2"/>
            <charset val="238"/>
          </rPr>
          <t xml:space="preserve">
653 tis.Autobus.zast.
1.920tis.Kocourek
1.965tis Mšecká-Sport
1.880tis. Hřiště Křivokl.
2.554tis. Hřiště HBC</t>
        </r>
      </text>
    </comment>
    <comment ref="H77" authorId="0" shapeId="0">
      <text>
        <r>
          <rPr>
            <b/>
            <sz val="9"/>
            <color indexed="81"/>
            <rFont val="Tahoma"/>
            <family val="2"/>
            <charset val="238"/>
          </rPr>
          <t>Olga Štefanová:</t>
        </r>
        <r>
          <rPr>
            <sz val="9"/>
            <color indexed="81"/>
            <rFont val="Tahoma"/>
            <family val="2"/>
            <charset val="238"/>
          </rPr>
          <t xml:space="preserve">
Útulek Rakovník-navýšení poplatku za odchyceného psa</t>
        </r>
      </text>
    </comment>
    <comment ref="I77" authorId="0" shapeId="0">
      <text>
        <r>
          <rPr>
            <b/>
            <sz val="9"/>
            <color indexed="81"/>
            <rFont val="Tahoma"/>
            <family val="2"/>
            <charset val="238"/>
          </rPr>
          <t>Olga Štefanová:</t>
        </r>
        <r>
          <rPr>
            <sz val="9"/>
            <color indexed="81"/>
            <rFont val="Tahoma"/>
            <family val="2"/>
            <charset val="238"/>
          </rPr>
          <t xml:space="preserve">
Útulek Kladno-paušál 50tis</t>
        </r>
      </text>
    </comment>
    <comment ref="H78" authorId="0" shapeId="0">
      <text>
        <r>
          <rPr>
            <b/>
            <sz val="9"/>
            <color indexed="81"/>
            <rFont val="Tahoma"/>
            <family val="2"/>
            <charset val="238"/>
          </rPr>
          <t>Olga Štefanová:</t>
        </r>
        <r>
          <rPr>
            <sz val="9"/>
            <color indexed="81"/>
            <rFont val="Tahoma"/>
            <family val="2"/>
            <charset val="238"/>
          </rPr>
          <t xml:space="preserve">
běžné výdaje</t>
        </r>
      </text>
    </comment>
    <comment ref="H80" authorId="0" shapeId="0">
      <text>
        <r>
          <rPr>
            <b/>
            <sz val="9"/>
            <color indexed="81"/>
            <rFont val="Tahoma"/>
            <family val="2"/>
            <charset val="238"/>
          </rPr>
          <t>Olga Štefanová:</t>
        </r>
        <r>
          <rPr>
            <sz val="9"/>
            <color indexed="81"/>
            <rFont val="Tahoma"/>
            <family val="2"/>
            <charset val="238"/>
          </rPr>
          <t xml:space="preserve">
5.150tis služby
1.500tis opravy</t>
        </r>
      </text>
    </comment>
    <comment ref="I80" authorId="0" shapeId="0">
      <text>
        <r>
          <rPr>
            <b/>
            <sz val="9"/>
            <color indexed="81"/>
            <rFont val="Tahoma"/>
            <family val="2"/>
            <charset val="238"/>
          </rPr>
          <t>Olga Štefanová:</t>
        </r>
        <r>
          <rPr>
            <sz val="9"/>
            <color indexed="81"/>
            <rFont val="Tahoma"/>
            <family val="2"/>
            <charset val="238"/>
          </rPr>
          <t xml:space="preserve">
5800 údržba,čištění
1500 opravy silnic</t>
        </r>
      </text>
    </comment>
    <comment ref="H81" authorId="0" shapeId="0">
      <text>
        <r>
          <rPr>
            <b/>
            <sz val="9"/>
            <color indexed="81"/>
            <rFont val="Tahoma"/>
            <family val="2"/>
            <charset val="238"/>
          </rPr>
          <t>Olga Štefanová:</t>
        </r>
        <r>
          <rPr>
            <sz val="9"/>
            <color indexed="81"/>
            <rFont val="Tahoma"/>
            <family val="2"/>
            <charset val="238"/>
          </rPr>
          <t xml:space="preserve">
zidky 1300tis nestavěno
100tis.-ost.drobné výdaje
12tis.nauč.stezka doace
přesun na jiné stavby</t>
        </r>
      </text>
    </comment>
    <comment ref="I81" authorId="0" shapeId="0">
      <text>
        <r>
          <rPr>
            <b/>
            <sz val="9"/>
            <color indexed="81"/>
            <rFont val="Tahoma"/>
            <family val="2"/>
            <charset val="238"/>
          </rPr>
          <t>Olga Štefanová:</t>
        </r>
        <r>
          <rPr>
            <sz val="9"/>
            <color indexed="81"/>
            <rFont val="Tahoma"/>
            <family val="2"/>
            <charset val="238"/>
          </rPr>
          <t xml:space="preserve">
440tis.zídky Komenského
60 tis ostatní</t>
        </r>
      </text>
    </comment>
    <comment ref="H82" authorId="0" shapeId="0">
      <text>
        <r>
          <rPr>
            <b/>
            <sz val="9"/>
            <color indexed="81"/>
            <rFont val="Tahoma"/>
            <family val="2"/>
            <charset val="238"/>
          </rPr>
          <t>Olga Štefanová:</t>
        </r>
        <r>
          <rPr>
            <sz val="9"/>
            <color indexed="81"/>
            <rFont val="Tahoma"/>
            <family val="2"/>
            <charset val="238"/>
          </rPr>
          <t xml:space="preserve">
10 tis čerpáno
133tis poplatek MAS ???</t>
        </r>
      </text>
    </comment>
    <comment ref="H83" authorId="0" shapeId="0">
      <text>
        <r>
          <rPr>
            <b/>
            <sz val="9"/>
            <color indexed="81"/>
            <rFont val="Tahoma"/>
            <family val="2"/>
            <charset val="238"/>
          </rPr>
          <t>Olga Štefanová:</t>
        </r>
        <r>
          <rPr>
            <sz val="9"/>
            <color indexed="81"/>
            <rFont val="Tahoma"/>
            <family val="2"/>
            <charset val="238"/>
          </rPr>
          <t xml:space="preserve">
běžné výdaje</t>
        </r>
      </text>
    </comment>
    <comment ref="I83" authorId="0" shapeId="0">
      <text>
        <r>
          <rPr>
            <b/>
            <sz val="9"/>
            <color indexed="81"/>
            <rFont val="Tahoma"/>
            <family val="2"/>
            <charset val="238"/>
          </rPr>
          <t>Olga Štefanová:</t>
        </r>
        <r>
          <rPr>
            <sz val="9"/>
            <color indexed="81"/>
            <rFont val="Tahoma"/>
            <family val="2"/>
            <charset val="238"/>
          </rPr>
          <t xml:space="preserve">
nové retardéry</t>
        </r>
      </text>
    </comment>
    <comment ref="H84" authorId="0" shapeId="0">
      <text>
        <r>
          <rPr>
            <b/>
            <sz val="9"/>
            <color indexed="81"/>
            <rFont val="Tahoma"/>
            <family val="2"/>
            <charset val="238"/>
          </rPr>
          <t>Olga Štefanová:</t>
        </r>
        <r>
          <rPr>
            <sz val="9"/>
            <color indexed="81"/>
            <rFont val="Tahoma"/>
            <family val="2"/>
            <charset val="238"/>
          </rPr>
          <t xml:space="preserve">
běžné výdaje</t>
        </r>
      </text>
    </comment>
    <comment ref="I84" authorId="0" shapeId="0">
      <text>
        <r>
          <rPr>
            <b/>
            <sz val="9"/>
            <color indexed="81"/>
            <rFont val="Tahoma"/>
            <family val="2"/>
            <charset val="238"/>
          </rPr>
          <t>Olga Štefanová:</t>
        </r>
        <r>
          <rPr>
            <sz val="9"/>
            <color indexed="81"/>
            <rFont val="Tahoma"/>
            <family val="2"/>
            <charset val="238"/>
          </rPr>
          <t xml:space="preserve">
studně-opravy,údržba</t>
        </r>
      </text>
    </comment>
    <comment ref="H85" authorId="0" shapeId="0">
      <text>
        <r>
          <rPr>
            <b/>
            <sz val="9"/>
            <color indexed="81"/>
            <rFont val="Tahoma"/>
            <family val="2"/>
            <charset val="238"/>
          </rPr>
          <t>Olga Štefanová:</t>
        </r>
        <r>
          <rPr>
            <sz val="9"/>
            <color indexed="81"/>
            <rFont val="Tahoma"/>
            <family val="2"/>
            <charset val="238"/>
          </rPr>
          <t xml:space="preserve">
179tis-běžné výdaje
200tis-přípojení myčky se neuskuteční
</t>
        </r>
      </text>
    </comment>
    <comment ref="I85" authorId="0" shapeId="0">
      <text>
        <r>
          <rPr>
            <b/>
            <sz val="9"/>
            <color indexed="81"/>
            <rFont val="Tahoma"/>
            <family val="2"/>
            <charset val="238"/>
          </rPr>
          <t>Olga Štefanová:</t>
        </r>
        <r>
          <rPr>
            <sz val="9"/>
            <color indexed="81"/>
            <rFont val="Tahoma"/>
            <family val="2"/>
            <charset val="238"/>
          </rPr>
          <t xml:space="preserve">
300tis běžné výdaje
</t>
        </r>
      </text>
    </comment>
    <comment ref="H87" authorId="0" shapeId="0">
      <text>
        <r>
          <rPr>
            <b/>
            <sz val="9"/>
            <color indexed="81"/>
            <rFont val="Tahoma"/>
            <family val="2"/>
            <charset val="238"/>
          </rPr>
          <t>Olga Štefanová:</t>
        </r>
        <r>
          <rPr>
            <sz val="9"/>
            <color indexed="81"/>
            <rFont val="Tahoma"/>
            <family val="2"/>
            <charset val="238"/>
          </rPr>
          <t xml:space="preserve">
odbahnění rybníka Konopas RZ</t>
        </r>
      </text>
    </comment>
    <comment ref="I87" authorId="0" shapeId="0">
      <text>
        <r>
          <rPr>
            <b/>
            <sz val="9"/>
            <color indexed="81"/>
            <rFont val="Tahoma"/>
            <family val="2"/>
            <charset val="238"/>
          </rPr>
          <t>Olga Štefanová:</t>
        </r>
        <r>
          <rPr>
            <sz val="9"/>
            <color indexed="81"/>
            <rFont val="Tahoma"/>
            <family val="2"/>
            <charset val="238"/>
          </rPr>
          <t xml:space="preserve">
odbahnění rybníka Hospodního+ostatní ?</t>
        </r>
      </text>
    </comment>
    <comment ref="G88" authorId="0" shapeId="0">
      <text>
        <r>
          <rPr>
            <b/>
            <sz val="9"/>
            <color indexed="81"/>
            <rFont val="Tahoma"/>
            <family val="2"/>
            <charset val="238"/>
          </rPr>
          <t>Olga Štefanová:</t>
        </r>
        <r>
          <rPr>
            <sz val="9"/>
            <color indexed="81"/>
            <rFont val="Tahoma"/>
            <family val="2"/>
            <charset val="238"/>
          </rPr>
          <t xml:space="preserve">
150 malování
24 příspěvek MŠ Ruda</t>
        </r>
      </text>
    </comment>
    <comment ref="H88" authorId="0" shapeId="0">
      <text>
        <r>
          <rPr>
            <b/>
            <sz val="9"/>
            <color indexed="81"/>
            <rFont val="Tahoma"/>
            <family val="2"/>
            <charset val="238"/>
          </rPr>
          <t>Olga Štefanová:</t>
        </r>
        <r>
          <rPr>
            <sz val="9"/>
            <color indexed="81"/>
            <rFont val="Tahoma"/>
            <family val="2"/>
            <charset val="238"/>
          </rPr>
          <t xml:space="preserve">
+200tis na spec.pedagogy</t>
        </r>
      </text>
    </comment>
    <comment ref="I88" authorId="0" shapeId="0">
      <text>
        <r>
          <rPr>
            <b/>
            <sz val="9"/>
            <color indexed="81"/>
            <rFont val="Tahoma"/>
            <family val="2"/>
            <charset val="238"/>
          </rPr>
          <t>Olga Štefanová:</t>
        </r>
        <r>
          <rPr>
            <sz val="9"/>
            <color indexed="81"/>
            <rFont val="Tahoma"/>
            <family val="2"/>
            <charset val="238"/>
          </rPr>
          <t xml:space="preserve">
6.450tis příspěvěk
200tis na spec pedag.
73 tis Energy Benefit</t>
        </r>
      </text>
    </comment>
    <comment ref="I91" authorId="0" shapeId="0">
      <text>
        <r>
          <rPr>
            <b/>
            <sz val="9"/>
            <color indexed="81"/>
            <rFont val="Tahoma"/>
            <family val="2"/>
            <charset val="238"/>
          </rPr>
          <t>Olga Štefanová:</t>
        </r>
        <r>
          <rPr>
            <sz val="9"/>
            <color indexed="81"/>
            <rFont val="Tahoma"/>
            <family val="2"/>
            <charset val="238"/>
          </rPr>
          <t xml:space="preserve">
nárůst ost.osob.výdajů-položka 5021</t>
        </r>
      </text>
    </comment>
    <comment ref="E97" authorId="0" shapeId="0">
      <text>
        <r>
          <rPr>
            <b/>
            <sz val="9"/>
            <color indexed="81"/>
            <rFont val="Tahoma"/>
            <family val="2"/>
            <charset val="238"/>
          </rPr>
          <t>Olga Štefanová:</t>
        </r>
        <r>
          <rPr>
            <sz val="9"/>
            <color indexed="81"/>
            <rFont val="Tahoma"/>
            <family val="2"/>
            <charset val="238"/>
          </rPr>
          <t xml:space="preserve">
úspora Vojanec 190tis+energie 70tis
</t>
        </r>
      </text>
    </comment>
    <comment ref="H97" authorId="0" shapeId="0">
      <text>
        <r>
          <rPr>
            <b/>
            <sz val="9"/>
            <color indexed="81"/>
            <rFont val="Tahoma"/>
            <family val="2"/>
            <charset val="238"/>
          </rPr>
          <t>Olga Štefanová:</t>
        </r>
        <r>
          <rPr>
            <sz val="9"/>
            <color indexed="81"/>
            <rFont val="Tahoma"/>
            <family val="2"/>
            <charset val="238"/>
          </rPr>
          <t xml:space="preserve">
2.177 běžné výdaje
57tis. výdaje z dotace</t>
        </r>
      </text>
    </comment>
    <comment ref="I97" authorId="0" shapeId="0">
      <text>
        <r>
          <rPr>
            <b/>
            <sz val="9"/>
            <color indexed="81"/>
            <rFont val="Tahoma"/>
            <family val="2"/>
            <charset val="238"/>
          </rPr>
          <t>Olga Štefanová:</t>
        </r>
        <r>
          <rPr>
            <sz val="9"/>
            <color indexed="81"/>
            <rFont val="Tahoma"/>
            <family val="2"/>
            <charset val="238"/>
          </rPr>
          <t xml:space="preserve">
2.335tis provoz
195tis traktor splátky
50 tis prvky pro seniory-dotace</t>
        </r>
      </text>
    </comment>
    <comment ref="J97" authorId="0" shapeId="0">
      <text>
        <r>
          <rPr>
            <b/>
            <sz val="9"/>
            <color indexed="81"/>
            <rFont val="Tahoma"/>
            <family val="2"/>
            <charset val="238"/>
          </rPr>
          <t>Olga Štefanová:</t>
        </r>
        <r>
          <rPr>
            <sz val="9"/>
            <color indexed="81"/>
            <rFont val="Tahoma"/>
            <family val="2"/>
            <charset val="238"/>
          </rPr>
          <t xml:space="preserve">
2.300 provoz
   195 leasing</t>
        </r>
      </text>
    </comment>
    <comment ref="K97" authorId="0" shapeId="0">
      <text>
        <r>
          <rPr>
            <b/>
            <sz val="9"/>
            <color indexed="81"/>
            <rFont val="Tahoma"/>
            <family val="2"/>
            <charset val="238"/>
          </rPr>
          <t>Olga Štefanová:</t>
        </r>
        <r>
          <rPr>
            <sz val="9"/>
            <color indexed="81"/>
            <rFont val="Tahoma"/>
            <family val="2"/>
            <charset val="238"/>
          </rPr>
          <t xml:space="preserve">
2.300 provoz
   146 fin.leasing-konec
</t>
        </r>
      </text>
    </comment>
    <comment ref="I101" authorId="0" shapeId="0">
      <text>
        <r>
          <rPr>
            <b/>
            <sz val="9"/>
            <color indexed="81"/>
            <rFont val="Tahoma"/>
            <family val="2"/>
            <charset val="238"/>
          </rPr>
          <t>Olga Štefanová:</t>
        </r>
        <r>
          <rPr>
            <sz val="9"/>
            <color indexed="81"/>
            <rFont val="Tahoma"/>
            <family val="2"/>
            <charset val="238"/>
          </rPr>
          <t xml:space="preserve">
500tis. běžné výdaje
350tis. rezerva</t>
        </r>
      </text>
    </comment>
    <comment ref="I103" authorId="0" shapeId="0">
      <text>
        <r>
          <rPr>
            <b/>
            <sz val="9"/>
            <color indexed="81"/>
            <rFont val="Tahoma"/>
            <family val="2"/>
            <charset val="238"/>
          </rPr>
          <t xml:space="preserve">Olga Štefanová:
</t>
        </r>
        <r>
          <rPr>
            <sz val="9"/>
            <color indexed="81"/>
            <rFont val="Tahoma"/>
            <family val="2"/>
            <charset val="238"/>
          </rPr>
          <t>+400tis bioodpady</t>
        </r>
      </text>
    </comment>
    <comment ref="H104" authorId="0" shapeId="0">
      <text>
        <r>
          <rPr>
            <b/>
            <sz val="9"/>
            <color indexed="81"/>
            <rFont val="Tahoma"/>
            <family val="2"/>
            <charset val="238"/>
          </rPr>
          <t>Olga Štefanová:</t>
        </r>
        <r>
          <rPr>
            <sz val="9"/>
            <color indexed="81"/>
            <rFont val="Tahoma"/>
            <family val="2"/>
            <charset val="238"/>
          </rPr>
          <t xml:space="preserve">
doč.odnětí-Okrouhlice
</t>
        </r>
      </text>
    </comment>
    <comment ref="E105" authorId="0" shapeId="0">
      <text>
        <r>
          <rPr>
            <b/>
            <sz val="9"/>
            <color indexed="81"/>
            <rFont val="Tahoma"/>
            <family val="2"/>
            <charset val="238"/>
          </rPr>
          <t>Olga Štefanová:</t>
        </r>
        <r>
          <rPr>
            <sz val="9"/>
            <color indexed="81"/>
            <rFont val="Tahoma"/>
            <family val="2"/>
            <charset val="238"/>
          </rPr>
          <t xml:space="preserve">
200 OI-na zajištění povinné dosadby stromů</t>
        </r>
      </text>
    </comment>
    <comment ref="H105" authorId="0" shapeId="0">
      <text>
        <r>
          <rPr>
            <b/>
            <sz val="9"/>
            <color indexed="81"/>
            <rFont val="Tahoma"/>
            <family val="2"/>
            <charset val="238"/>
          </rPr>
          <t>Olga Štefanová:</t>
        </r>
        <r>
          <rPr>
            <sz val="9"/>
            <color indexed="81"/>
            <rFont val="Tahoma"/>
            <family val="2"/>
            <charset val="238"/>
          </rPr>
          <t xml:space="preserve">
-88 tis převod na §2341-odbahnění rybníka Konopas</t>
        </r>
      </text>
    </comment>
    <comment ref="I105" authorId="0" shapeId="0">
      <text>
        <r>
          <rPr>
            <b/>
            <sz val="9"/>
            <color indexed="81"/>
            <rFont val="Tahoma"/>
            <family val="2"/>
            <charset val="238"/>
          </rPr>
          <t>Olga Štefanová:</t>
        </r>
        <r>
          <rPr>
            <sz val="9"/>
            <color indexed="81"/>
            <rFont val="Tahoma"/>
            <family val="2"/>
            <charset val="238"/>
          </rPr>
          <t xml:space="preserve">
2.200 běž.údržba
150tis.zálivka nov. Stromů
1.600 regenerace zeleně-dotace
75 tis rezerva</t>
        </r>
      </text>
    </comment>
    <comment ref="F110" authorId="1" shapeId="0">
      <text>
        <r>
          <rPr>
            <b/>
            <sz val="8"/>
            <color indexed="81"/>
            <rFont val="Tahoma"/>
            <family val="2"/>
            <charset val="238"/>
          </rPr>
          <t>Václav Horáček:</t>
        </r>
        <r>
          <rPr>
            <sz val="8"/>
            <color indexed="81"/>
            <rFont val="Tahoma"/>
            <family val="2"/>
            <charset val="238"/>
          </rPr>
          <t xml:space="preserve">
hasiči - výroči 125 let</t>
        </r>
      </text>
    </comment>
    <comment ref="H110" authorId="0" shapeId="0">
      <text>
        <r>
          <rPr>
            <b/>
            <sz val="9"/>
            <color indexed="81"/>
            <rFont val="Tahoma"/>
            <family val="2"/>
            <charset val="238"/>
          </rPr>
          <t>Olga Štefanová:</t>
        </r>
        <r>
          <rPr>
            <sz val="9"/>
            <color indexed="81"/>
            <rFont val="Tahoma"/>
            <family val="2"/>
            <charset val="238"/>
          </rPr>
          <t xml:space="preserve">
320tis běžné výdaje
30tis navýšení příjmů a výdajů o výjezdy</t>
        </r>
      </text>
    </comment>
    <comment ref="I110" authorId="0" shapeId="0">
      <text>
        <r>
          <rPr>
            <b/>
            <sz val="9"/>
            <color indexed="81"/>
            <rFont val="Tahoma"/>
            <family val="2"/>
            <charset val="238"/>
          </rPr>
          <t>Olga Štefanová:</t>
        </r>
        <r>
          <rPr>
            <sz val="9"/>
            <color indexed="81"/>
            <rFont val="Tahoma"/>
            <family val="2"/>
            <charset val="238"/>
          </rPr>
          <t xml:space="preserve">
350tis. Běžné výdaje
200tis. Opravy vozů z dotace</t>
        </r>
      </text>
    </comment>
    <comment ref="I115" authorId="0" shapeId="0">
      <text>
        <r>
          <rPr>
            <b/>
            <sz val="9"/>
            <color indexed="81"/>
            <rFont val="Tahoma"/>
            <family val="2"/>
            <charset val="238"/>
          </rPr>
          <t>Olga Štefanová:</t>
        </r>
        <r>
          <rPr>
            <sz val="9"/>
            <color indexed="81"/>
            <rFont val="Tahoma"/>
            <family val="2"/>
            <charset val="238"/>
          </rPr>
          <t xml:space="preserve">
300tis.výměna části oken
250tis. Náklady na mzdy
obsluha sběrného dvora</t>
        </r>
      </text>
    </comment>
    <comment ref="H119" authorId="0" shapeId="0">
      <text>
        <r>
          <rPr>
            <b/>
            <sz val="9"/>
            <color indexed="81"/>
            <rFont val="Tahoma"/>
            <family val="2"/>
            <charset val="238"/>
          </rPr>
          <t>Olga Štefanová:</t>
        </r>
        <r>
          <rPr>
            <sz val="9"/>
            <color indexed="81"/>
            <rFont val="Tahoma"/>
            <family val="2"/>
            <charset val="238"/>
          </rPr>
          <t xml:space="preserve">
platby DPH
736tis.daň z příjmu-nerozpočtováno
110tis dodatečné DPH
</t>
        </r>
      </text>
    </comment>
    <comment ref="I119" authorId="0" shapeId="0">
      <text>
        <r>
          <rPr>
            <b/>
            <sz val="9"/>
            <color indexed="81"/>
            <rFont val="Tahoma"/>
            <family val="2"/>
            <charset val="238"/>
          </rPr>
          <t>Olga Štefanová:</t>
        </r>
        <r>
          <rPr>
            <sz val="9"/>
            <color indexed="81"/>
            <rFont val="Tahoma"/>
            <family val="2"/>
            <charset val="238"/>
          </rPr>
          <t xml:space="preserve">
2.700 průběžka daň z příjmu
500 DPH
</t>
        </r>
      </text>
    </comment>
    <comment ref="I123" authorId="0" shapeId="0">
      <text>
        <r>
          <rPr>
            <b/>
            <sz val="9"/>
            <color indexed="81"/>
            <rFont val="Tahoma"/>
            <family val="2"/>
            <charset val="238"/>
          </rPr>
          <t>Olga Štefanová:</t>
        </r>
        <r>
          <rPr>
            <sz val="9"/>
            <color indexed="81"/>
            <rFont val="Tahoma"/>
            <family val="2"/>
            <charset val="238"/>
          </rPr>
          <t xml:space="preserve">
 280tis. doasfaltování Pecínov
320tis.dodatek č.4</t>
        </r>
      </text>
    </comment>
    <comment ref="I124" authorId="0" shapeId="0">
      <text>
        <r>
          <rPr>
            <b/>
            <sz val="9"/>
            <color indexed="81"/>
            <rFont val="Tahoma"/>
            <family val="2"/>
            <charset val="238"/>
          </rPr>
          <t>Olga Štefanová:</t>
        </r>
        <r>
          <rPr>
            <sz val="9"/>
            <color indexed="81"/>
            <rFont val="Tahoma"/>
            <family val="2"/>
            <charset val="238"/>
          </rPr>
          <t xml:space="preserve">
300tis chodník u hřbitova
980tis.chodník NKC
650tis.chodník Palackého
1300tis.park.místa polikli
700tis chodníky ost.ČEZ
1.200tis.chodníky Žižkovo</t>
        </r>
      </text>
    </comment>
    <comment ref="H125" authorId="0" shapeId="0">
      <text>
        <r>
          <rPr>
            <b/>
            <sz val="9"/>
            <color indexed="81"/>
            <rFont val="Tahoma"/>
            <family val="2"/>
            <charset val="238"/>
          </rPr>
          <t>Olga Štefanová:</t>
        </r>
        <r>
          <rPr>
            <sz val="9"/>
            <color indexed="81"/>
            <rFont val="Tahoma"/>
            <family val="2"/>
            <charset val="238"/>
          </rPr>
          <t xml:space="preserve">
autobus.zasávka Karlovarská</t>
        </r>
      </text>
    </comment>
    <comment ref="F128" authorId="1" shapeId="0">
      <text>
        <r>
          <rPr>
            <b/>
            <sz val="8"/>
            <color indexed="81"/>
            <rFont val="Tahoma"/>
            <family val="2"/>
            <charset val="238"/>
          </rPr>
          <t>Václav Horáček:</t>
        </r>
        <r>
          <rPr>
            <sz val="8"/>
            <color indexed="81"/>
            <rFont val="Tahoma"/>
            <family val="2"/>
            <charset val="238"/>
          </rPr>
          <t xml:space="preserve">
podle stávající smlouvy1.800tis
</t>
        </r>
      </text>
    </comment>
    <comment ref="H128" authorId="0" shapeId="0">
      <text>
        <r>
          <rPr>
            <b/>
            <sz val="9"/>
            <color indexed="81"/>
            <rFont val="Tahoma"/>
            <family val="2"/>
            <charset val="238"/>
          </rPr>
          <t>Olga Štefanová:</t>
        </r>
        <r>
          <rPr>
            <sz val="9"/>
            <color indexed="81"/>
            <rFont val="Tahoma"/>
            <family val="2"/>
            <charset val="238"/>
          </rPr>
          <t xml:space="preserve">
14.423tis. kanalizace Pecínov+ostatní
850tis.investice do ČOV</t>
        </r>
      </text>
    </comment>
    <comment ref="I128" authorId="0" shapeId="0">
      <text>
        <r>
          <rPr>
            <b/>
            <sz val="9"/>
            <color indexed="81"/>
            <rFont val="Tahoma"/>
            <family val="2"/>
            <charset val="238"/>
          </rPr>
          <t>Olga Štefanová:</t>
        </r>
        <r>
          <rPr>
            <sz val="9"/>
            <color indexed="81"/>
            <rFont val="Tahoma"/>
            <family val="2"/>
            <charset val="238"/>
          </rPr>
          <t xml:space="preserve">
investice do čov + připojení myčky</t>
        </r>
      </text>
    </comment>
    <comment ref="H130" authorId="0" shapeId="0">
      <text>
        <r>
          <rPr>
            <b/>
            <sz val="9"/>
            <color indexed="81"/>
            <rFont val="Tahoma"/>
            <family val="2"/>
            <charset val="238"/>
          </rPr>
          <t>Olga Štefanová:</t>
        </r>
        <r>
          <rPr>
            <sz val="9"/>
            <color indexed="81"/>
            <rFont val="Tahoma"/>
            <family val="2"/>
            <charset val="238"/>
          </rPr>
          <t xml:space="preserve">
zateplení MŠ</t>
        </r>
      </text>
    </comment>
    <comment ref="H131" authorId="0" shapeId="0">
      <text>
        <r>
          <rPr>
            <b/>
            <sz val="9"/>
            <color indexed="81"/>
            <rFont val="Tahoma"/>
            <family val="2"/>
            <charset val="238"/>
          </rPr>
          <t>Olga Štefanová:</t>
        </r>
        <r>
          <rPr>
            <sz val="9"/>
            <color indexed="81"/>
            <rFont val="Tahoma"/>
            <family val="2"/>
            <charset val="238"/>
          </rPr>
          <t xml:space="preserve">
kotel jídelna</t>
        </r>
      </text>
    </comment>
    <comment ref="I131" authorId="0" shapeId="0">
      <text>
        <r>
          <rPr>
            <b/>
            <sz val="9"/>
            <color indexed="81"/>
            <rFont val="Tahoma"/>
            <family val="2"/>
            <charset val="238"/>
          </rPr>
          <t>Olga Štefanová:</t>
        </r>
        <r>
          <rPr>
            <sz val="9"/>
            <color indexed="81"/>
            <rFont val="Tahoma"/>
            <family val="2"/>
            <charset val="238"/>
          </rPr>
          <t xml:space="preserve">
dovybavení ZŠ+MŠ</t>
        </r>
      </text>
    </comment>
    <comment ref="H133" authorId="0" shapeId="0">
      <text>
        <r>
          <rPr>
            <b/>
            <sz val="9"/>
            <color indexed="81"/>
            <rFont val="Tahoma"/>
            <family val="2"/>
            <charset val="238"/>
          </rPr>
          <t>Olga Štefanová:</t>
        </r>
        <r>
          <rPr>
            <sz val="9"/>
            <color indexed="81"/>
            <rFont val="Tahoma"/>
            <family val="2"/>
            <charset val="238"/>
          </rPr>
          <t xml:space="preserve">
výměna vchodových dveří</t>
        </r>
      </text>
    </comment>
    <comment ref="I133" authorId="0" shapeId="0">
      <text>
        <r>
          <rPr>
            <b/>
            <sz val="9"/>
            <color indexed="81"/>
            <rFont val="Tahoma"/>
            <family val="2"/>
            <charset val="238"/>
          </rPr>
          <t xml:space="preserve">Olga Štefanová:
</t>
        </r>
        <r>
          <rPr>
            <sz val="9"/>
            <color indexed="81"/>
            <rFont val="Tahoma"/>
            <family val="2"/>
            <charset val="238"/>
          </rPr>
          <t>ost.investice dle zásobníku NKC</t>
        </r>
      </text>
    </comment>
    <comment ref="H134" authorId="0" shapeId="0">
      <text>
        <r>
          <rPr>
            <b/>
            <sz val="9"/>
            <color indexed="81"/>
            <rFont val="Tahoma"/>
            <family val="2"/>
            <charset val="238"/>
          </rPr>
          <t>Olga Štefanová:</t>
        </r>
        <r>
          <rPr>
            <sz val="9"/>
            <color indexed="81"/>
            <rFont val="Tahoma"/>
            <family val="2"/>
            <charset val="238"/>
          </rPr>
          <t xml:space="preserve">
projekty zateplení</t>
        </r>
      </text>
    </comment>
    <comment ref="I134" authorId="0" shapeId="0">
      <text>
        <r>
          <rPr>
            <b/>
            <sz val="9"/>
            <color indexed="81"/>
            <rFont val="Tahoma"/>
            <family val="2"/>
            <charset val="238"/>
          </rPr>
          <t>Olga Štefanová:</t>
        </r>
        <r>
          <rPr>
            <sz val="9"/>
            <color indexed="81"/>
            <rFont val="Tahoma"/>
            <family val="2"/>
            <charset val="238"/>
          </rPr>
          <t xml:space="preserve">
3.004 tis hřiště Křivoklátská
2.212 tis HBC hřiště
100tis. projekty</t>
        </r>
      </text>
    </comment>
    <comment ref="H136" authorId="0" shapeId="0">
      <text>
        <r>
          <rPr>
            <b/>
            <sz val="9"/>
            <color indexed="81"/>
            <rFont val="Tahoma"/>
            <family val="2"/>
            <charset val="238"/>
          </rPr>
          <t>Olga Štefanová:</t>
        </r>
        <r>
          <rPr>
            <sz val="9"/>
            <color indexed="81"/>
            <rFont val="Tahoma"/>
            <family val="2"/>
            <charset val="238"/>
          </rPr>
          <t xml:space="preserve">
202tis sml.s M.A.T.T.</t>
        </r>
      </text>
    </comment>
    <comment ref="I136" authorId="0" shapeId="0">
      <text>
        <r>
          <rPr>
            <b/>
            <sz val="9"/>
            <color indexed="81"/>
            <rFont val="Tahoma"/>
            <family val="2"/>
            <charset val="238"/>
          </rPr>
          <t>Olga Štefanová:</t>
        </r>
        <r>
          <rPr>
            <sz val="9"/>
            <color indexed="81"/>
            <rFont val="Tahoma"/>
            <family val="2"/>
            <charset val="238"/>
          </rPr>
          <t xml:space="preserve">
pokračování v územním plánu</t>
        </r>
      </text>
    </comment>
    <comment ref="G137" authorId="0" shapeId="0">
      <text>
        <r>
          <rPr>
            <b/>
            <sz val="9"/>
            <color indexed="81"/>
            <rFont val="Tahoma"/>
            <family val="2"/>
            <charset val="238"/>
          </rPr>
          <t>Olga Štefanová:</t>
        </r>
        <r>
          <rPr>
            <sz val="9"/>
            <color indexed="81"/>
            <rFont val="Tahoma"/>
            <family val="2"/>
            <charset val="238"/>
          </rPr>
          <t xml:space="preserve">
1700 kotelny
500 projekty
400 kontejner.stání
</t>
        </r>
      </text>
    </comment>
    <comment ref="H137" authorId="0" shapeId="0">
      <text>
        <r>
          <rPr>
            <b/>
            <sz val="9"/>
            <color indexed="81"/>
            <rFont val="Tahoma"/>
            <family val="2"/>
            <charset val="238"/>
          </rPr>
          <t>Olga Štefanová:</t>
        </r>
        <r>
          <rPr>
            <sz val="9"/>
            <color indexed="81"/>
            <rFont val="Tahoma"/>
            <family val="2"/>
            <charset val="238"/>
          </rPr>
          <t xml:space="preserve">
1000 enes
600  ostatní-úspora
168 projekty různé
500 dotace z kraje
962 objektové stanice
300 domek Kocourek
194 projekty</t>
        </r>
      </text>
    </comment>
    <comment ref="I137" authorId="0" shapeId="0">
      <text>
        <r>
          <rPr>
            <b/>
            <sz val="9"/>
            <color indexed="81"/>
            <rFont val="Tahoma"/>
            <family val="2"/>
            <charset val="238"/>
          </rPr>
          <t>Olga Štefanová:</t>
        </r>
        <r>
          <rPr>
            <sz val="9"/>
            <color indexed="81"/>
            <rFont val="Tahoma"/>
            <family val="2"/>
            <charset val="238"/>
          </rPr>
          <t xml:space="preserve">
900 tis ENES
500 tis kotelny
300 tis. ostatní investice
8.300tis. zatepl.polikliniky
1.200tis.výměna výtahu polikli
300tis. Střeš.kryt čp.202
</t>
        </r>
      </text>
    </comment>
    <comment ref="I138" authorId="0" shapeId="0">
      <text>
        <r>
          <rPr>
            <b/>
            <sz val="9"/>
            <color indexed="81"/>
            <rFont val="Tahoma"/>
            <family val="2"/>
            <charset val="238"/>
          </rPr>
          <t>Olga Štefanová:</t>
        </r>
        <r>
          <rPr>
            <sz val="9"/>
            <color indexed="81"/>
            <rFont val="Tahoma"/>
            <family val="2"/>
            <charset val="238"/>
          </rPr>
          <t xml:space="preserve">
1.000tis proj.dokumentace
2.419tis rezerva</t>
        </r>
      </text>
    </comment>
    <comment ref="H139" authorId="0" shapeId="0">
      <text>
        <r>
          <rPr>
            <b/>
            <sz val="9"/>
            <color indexed="81"/>
            <rFont val="Tahoma"/>
            <family val="2"/>
            <charset val="238"/>
          </rPr>
          <t>Olga Štefanová:</t>
        </r>
        <r>
          <rPr>
            <sz val="9"/>
            <color indexed="81"/>
            <rFont val="Tahoma"/>
            <family val="2"/>
            <charset val="238"/>
          </rPr>
          <t xml:space="preserve">
dovybavení sběrného dvora</t>
        </r>
      </text>
    </comment>
    <comment ref="I141" authorId="0" shapeId="0">
      <text>
        <r>
          <rPr>
            <b/>
            <sz val="9"/>
            <color indexed="81"/>
            <rFont val="Tahoma"/>
            <family val="2"/>
            <charset val="238"/>
          </rPr>
          <t>Olga Štefanová:</t>
        </r>
        <r>
          <rPr>
            <sz val="9"/>
            <color indexed="81"/>
            <rFont val="Tahoma"/>
            <family val="2"/>
            <charset val="238"/>
          </rPr>
          <t xml:space="preserve">
350 kamerový systém
650 auto</t>
        </r>
      </text>
    </comment>
    <comment ref="I145" authorId="0" shapeId="0">
      <text>
        <r>
          <rPr>
            <b/>
            <sz val="9"/>
            <color indexed="81"/>
            <rFont val="Tahoma"/>
            <family val="2"/>
            <charset val="238"/>
          </rPr>
          <t>Olga Štefanová:</t>
        </r>
        <r>
          <rPr>
            <sz val="9"/>
            <color indexed="81"/>
            <rFont val="Tahoma"/>
            <family val="2"/>
            <charset val="238"/>
          </rPr>
          <t xml:space="preserve">
nová ústředna</t>
        </r>
      </text>
    </comment>
    <comment ref="I159" authorId="0" shapeId="0">
      <text>
        <r>
          <rPr>
            <b/>
            <sz val="9"/>
            <color indexed="81"/>
            <rFont val="Tahoma"/>
            <family val="2"/>
            <charset val="238"/>
          </rPr>
          <t>Olga Štefanová:</t>
        </r>
        <r>
          <rPr>
            <sz val="9"/>
            <color indexed="81"/>
            <rFont val="Tahoma"/>
            <family val="2"/>
            <charset val="238"/>
          </rPr>
          <t xml:space="preserve">
540tis. NKC
519tis. býv.pojišťovna
3.000tis. kanalizace</t>
        </r>
      </text>
    </comment>
  </commentList>
</comments>
</file>

<file path=xl/sharedStrings.xml><?xml version="1.0" encoding="utf-8"?>
<sst xmlns="http://schemas.openxmlformats.org/spreadsheetml/2006/main" count="292" uniqueCount="246">
  <si>
    <t>Daň z příjmů právnických osob</t>
  </si>
  <si>
    <t>Daň z příjmů právnických osob za obce</t>
  </si>
  <si>
    <t>Odvody za odnětí zemědělské půdy</t>
  </si>
  <si>
    <t>Poplatek za komunální odpad</t>
  </si>
  <si>
    <t>Poplatek ze psů</t>
  </si>
  <si>
    <t>Správní poplatky</t>
  </si>
  <si>
    <t>Daň z přidané hodnoty</t>
  </si>
  <si>
    <t>Třída 1. - Daňové příjmy</t>
  </si>
  <si>
    <t>Daň z nemovitostí</t>
  </si>
  <si>
    <t>Třída 2. - Nedaňové příjmy</t>
  </si>
  <si>
    <t>Lesní hospodářství</t>
  </si>
  <si>
    <t>Těžební průmysl (činnost ČLUZ)</t>
  </si>
  <si>
    <t>Městská knihovna</t>
  </si>
  <si>
    <t>Činnost místní správy</t>
  </si>
  <si>
    <t>Příjmy z finančních operací</t>
  </si>
  <si>
    <t>Třída 3. - Kapitálové příjmy</t>
  </si>
  <si>
    <t>Třída 4. - Přijaté dotace</t>
  </si>
  <si>
    <t>Sociální dávky</t>
  </si>
  <si>
    <t>VH - převod</t>
  </si>
  <si>
    <t>Třída 5. - Běžné výdaje</t>
  </si>
  <si>
    <t>Dopravní obslužnost</t>
  </si>
  <si>
    <t>Odvádění a čištění odpadních vod</t>
  </si>
  <si>
    <t>Úpravy vodních toků</t>
  </si>
  <si>
    <t>Městská policie</t>
  </si>
  <si>
    <t>Hasiči</t>
  </si>
  <si>
    <t>Zastupitelstvo, rada, výbory</t>
  </si>
  <si>
    <t>Sběr a svoz komunálního odpadu</t>
  </si>
  <si>
    <t>Třída 6. - Kapitálové výdaje</t>
  </si>
  <si>
    <t>Daň z příjmů FO ze samost.výděleč.čin.</t>
  </si>
  <si>
    <t>Daň z příjmů FO ze závislé činnosti</t>
  </si>
  <si>
    <t>Daň z příjmů FO vybírané dle zvl.sazby</t>
  </si>
  <si>
    <t>Popl.za užívání veřejného prostranství</t>
  </si>
  <si>
    <t>Popl.za provozovaný výher.hrací přístroj</t>
  </si>
  <si>
    <t>ND - od kraje</t>
  </si>
  <si>
    <t>Veřejné osvětlení</t>
  </si>
  <si>
    <t>Finanční vypořádání</t>
  </si>
  <si>
    <t>Pojištění</t>
  </si>
  <si>
    <t>Převody - SF</t>
  </si>
  <si>
    <t xml:space="preserve">Svoz komunálního odpadu </t>
  </si>
  <si>
    <t>Třída 8 - Financování</t>
  </si>
  <si>
    <t xml:space="preserve">Saldo příjmů a výdajů </t>
  </si>
  <si>
    <t xml:space="preserve">Veřejné osvětlení </t>
  </si>
  <si>
    <t>OBDOBÍ</t>
  </si>
  <si>
    <t xml:space="preserve">Veřejná zeleň </t>
  </si>
  <si>
    <t>Komunální hospodářství</t>
  </si>
  <si>
    <t>Pěstební činnost (lesní hospodářství)</t>
  </si>
  <si>
    <t>Pečovatelská služba - o.p.s.</t>
  </si>
  <si>
    <t>Městská kulturní zařízení</t>
  </si>
  <si>
    <t>Městská sportovní zařízení</t>
  </si>
  <si>
    <t>Ostatní příjmy jinde nezařazené</t>
  </si>
  <si>
    <t xml:space="preserve">Městská policie </t>
  </si>
  <si>
    <t>ND - všeob. pokl. správa  MF</t>
  </si>
  <si>
    <t xml:space="preserve">Městská sportovní zařízení </t>
  </si>
  <si>
    <t xml:space="preserve">Pozemní komunikace </t>
  </si>
  <si>
    <t>Sběr a svoz nebezpečného odpadu</t>
  </si>
  <si>
    <t>Kom. služby - poř. objektů, podílů ….</t>
  </si>
  <si>
    <t xml:space="preserve">Zastupitelstvo </t>
  </si>
  <si>
    <t>Popl.za vypouštění škodl.látek do ovzduší</t>
  </si>
  <si>
    <t>Veřejné osvětlení (pojistné náhrady)</t>
  </si>
  <si>
    <t>Psi (útulek)</t>
  </si>
  <si>
    <t>Silnice (údržba komunikací)</t>
  </si>
  <si>
    <t>Pitná voda (veřejné studny)</t>
  </si>
  <si>
    <t>Příspěvky, granty</t>
  </si>
  <si>
    <t>Hasiči - stroje, zařízení, nákup vozidla</t>
  </si>
  <si>
    <t>ND - ze st.rozpočtu (lipová alej)</t>
  </si>
  <si>
    <t xml:space="preserve">ID - ze SFŽP </t>
  </si>
  <si>
    <t>Úpravy vodních toků (projekt)</t>
  </si>
  <si>
    <t>ND - ze st.rozpočtu (školství, st.správa)</t>
  </si>
  <si>
    <t xml:space="preserve">Péče a pomoc starým občanům </t>
  </si>
  <si>
    <t xml:space="preserve">Bezpečnost sil.provozu  </t>
  </si>
  <si>
    <t>Pozemní komunikace</t>
  </si>
  <si>
    <t xml:space="preserve">Základní škola </t>
  </si>
  <si>
    <t>Vysvětlivky:</t>
  </si>
  <si>
    <t>ID - ze SR (ZŠ okna, zateplení)</t>
  </si>
  <si>
    <t>Činnost místní správy - přijetí daru</t>
  </si>
  <si>
    <t xml:space="preserve">Volby </t>
  </si>
  <si>
    <t>Ostatní fin.operace (daň z příjmu,DPH)</t>
  </si>
  <si>
    <t xml:space="preserve">Silnice </t>
  </si>
  <si>
    <t>Provoz silniční dopravy (aut.zastávky)</t>
  </si>
  <si>
    <t xml:space="preserve">Péče o vzhled obcí  </t>
  </si>
  <si>
    <t>S-2010</t>
  </si>
  <si>
    <t>Činnost církví</t>
  </si>
  <si>
    <t>Pohřebnictví</t>
  </si>
  <si>
    <t>4171-3</t>
  </si>
  <si>
    <t>PŘÍJMY  CELKEM (tř.1+2+3+4)</t>
  </si>
  <si>
    <t>VÝDAJE  CELKEM  ( tř. 5 + 6)</t>
  </si>
  <si>
    <t>Územní plánování</t>
  </si>
  <si>
    <t>§</t>
  </si>
  <si>
    <t>pol.</t>
  </si>
  <si>
    <t>ND - projekty - dotace  ZŠ</t>
  </si>
  <si>
    <t>Činnost MS - projekty, stroje a zařízení</t>
  </si>
  <si>
    <t>ID - od obcí</t>
  </si>
  <si>
    <t xml:space="preserve">Převod sociálnímu fondu </t>
  </si>
  <si>
    <t>S-2011</t>
  </si>
  <si>
    <t>Infocentrum</t>
  </si>
  <si>
    <t>Vodní díla v krajině - rybníky</t>
  </si>
  <si>
    <t>Obnova kulturních památek - sv. Isidor</t>
  </si>
  <si>
    <t>Odvody z výherních hracích přístrojů</t>
  </si>
  <si>
    <t>Odvod z výtěžku z provozování loterií</t>
  </si>
  <si>
    <t>Pitná voda - vodovod Rudská</t>
  </si>
  <si>
    <t>Půjčka - kynologové</t>
  </si>
  <si>
    <t>Životní jubilea občanů ……</t>
  </si>
  <si>
    <t>VH - převod fin.prostř. od TS za kotelny</t>
  </si>
  <si>
    <t>Splátky půjčky (od TS)</t>
  </si>
  <si>
    <t>Územní plánování - přijaté příspěvky</t>
  </si>
  <si>
    <t>Územní plánování strategický plán</t>
  </si>
  <si>
    <t>Investiční transfer DSO Křivoklátsko</t>
  </si>
  <si>
    <t>§/pol.</t>
  </si>
  <si>
    <t>Všeobecná vnitřní správa - sčítání</t>
  </si>
  <si>
    <t>S-2012</t>
  </si>
  <si>
    <t>RV-2016</t>
  </si>
  <si>
    <t>Splátky půjčky (kynologové, církev)</t>
  </si>
  <si>
    <t>Pořízení,… historického povědomí</t>
  </si>
  <si>
    <t>Volba prezidenta republiky</t>
  </si>
  <si>
    <t>Čerpání ůvěrů</t>
  </si>
  <si>
    <t>Splátky ůvěrů</t>
  </si>
  <si>
    <t>Zůstatek na BÚ k 31.12.</t>
  </si>
  <si>
    <t>ND - od obcí  (na činnost MěP)</t>
  </si>
  <si>
    <t>MěP</t>
  </si>
  <si>
    <t xml:space="preserve">   ROZPOČET  NA  ROK  2015  A  ROZPOČTOVÝ  VÝHLED  DO  ROKU  2017</t>
  </si>
  <si>
    <t>RV-2017</t>
  </si>
  <si>
    <t>OS-2014</t>
  </si>
  <si>
    <t>S-2013</t>
  </si>
  <si>
    <r>
      <rPr>
        <sz val="11"/>
        <rFont val="Calibri"/>
        <family val="2"/>
        <charset val="238"/>
      </rPr>
      <t>Komunální hosp</t>
    </r>
    <r>
      <rPr>
        <sz val="10"/>
        <rFont val="Calibri"/>
        <family val="2"/>
        <charset val="238"/>
      </rPr>
      <t>. (prod.nemovitostí, akcií)</t>
    </r>
  </si>
  <si>
    <t>S - 2010, S - 2011, S - 2012, S-2013  =  skutečné plnění a čerpání rozpočtu k 31.12. kalendářního roku;</t>
  </si>
  <si>
    <t>OS - 2014 = očekávaná skutečnost k 31.12.2014;</t>
  </si>
  <si>
    <t>NR - 2015 = návrh rozpočtu pro rok 2015;</t>
  </si>
  <si>
    <t>RV - 2016, RV -  2017 = rozpočtový výhled na roky 2015 a 2016.</t>
  </si>
  <si>
    <r>
      <rPr>
        <b/>
        <sz val="12"/>
        <color rgb="FFFF0000"/>
        <rFont val="Calibri"/>
        <family val="2"/>
        <charset val="238"/>
      </rPr>
      <t>SR</t>
    </r>
    <r>
      <rPr>
        <b/>
        <sz val="12"/>
        <color theme="1"/>
        <rFont val="Calibri"/>
        <family val="2"/>
        <charset val="238"/>
      </rPr>
      <t>-2014</t>
    </r>
  </si>
  <si>
    <t>Příjmy z výnosu TSNS</t>
  </si>
  <si>
    <r>
      <t xml:space="preserve">Ostatní finanční operace </t>
    </r>
    <r>
      <rPr>
        <sz val="10"/>
        <rFont val="Calibri"/>
        <family val="2"/>
        <charset val="238"/>
      </rPr>
      <t>(vratka Cz.-point)</t>
    </r>
  </si>
  <si>
    <r>
      <t xml:space="preserve">Ostat.nakládání s odpady </t>
    </r>
    <r>
      <rPr>
        <sz val="10"/>
        <rFont val="Calibri"/>
        <family val="2"/>
        <charset val="238"/>
      </rPr>
      <t>(vynětí ze ZPF)</t>
    </r>
  </si>
  <si>
    <r>
      <t>Bezpečnost sil.provozu</t>
    </r>
    <r>
      <rPr>
        <sz val="10"/>
        <rFont val="Calibri"/>
        <family val="2"/>
        <charset val="238"/>
      </rPr>
      <t xml:space="preserve"> (semafory, značky)</t>
    </r>
  </si>
  <si>
    <t>Výdaje z finančních operací-úroky,popl.</t>
  </si>
  <si>
    <t>Zapojení fin.prostředků z BÚ</t>
  </si>
  <si>
    <t>Základní škola - inv.transfer</t>
  </si>
  <si>
    <r>
      <rPr>
        <b/>
        <sz val="12"/>
        <color rgb="FFFF0000"/>
        <rFont val="Calibri"/>
        <family val="2"/>
        <charset val="238"/>
      </rPr>
      <t>NR</t>
    </r>
    <r>
      <rPr>
        <b/>
        <sz val="12"/>
        <color theme="1"/>
        <rFont val="Calibri"/>
        <family val="2"/>
        <charset val="238"/>
      </rPr>
      <t>-2015</t>
    </r>
  </si>
  <si>
    <t>Silnice (odtahy aut)</t>
  </si>
  <si>
    <t>Odvádění a čištění odp.vod(nájem)</t>
  </si>
  <si>
    <t>Odvádění a čištění odp.vod(připojení)</t>
  </si>
  <si>
    <t>Základní škola(sankce stavba)</t>
  </si>
  <si>
    <t>Pozemní komunikace (sankce stavba)</t>
  </si>
  <si>
    <t>Požární ochrana</t>
  </si>
  <si>
    <t>Odvádění a čištění odp.vod(přípojky)</t>
  </si>
  <si>
    <r>
      <t>ND - ze st.rozpočtu</t>
    </r>
    <r>
      <rPr>
        <sz val="10"/>
        <rFont val="Calibri"/>
        <family val="2"/>
        <charset val="238"/>
      </rPr>
      <t>(soc.dáv.,ÚP,vstup NKC)</t>
    </r>
  </si>
  <si>
    <t>Náklady</t>
  </si>
  <si>
    <t>Financování</t>
  </si>
  <si>
    <t>1.</t>
  </si>
  <si>
    <t>Zvýšení počtu parkovacích míst u polikliniky</t>
  </si>
  <si>
    <t>2.</t>
  </si>
  <si>
    <t>3.</t>
  </si>
  <si>
    <t>4.</t>
  </si>
  <si>
    <t>5.</t>
  </si>
  <si>
    <t>6.</t>
  </si>
  <si>
    <t>7.</t>
  </si>
  <si>
    <t>8.</t>
  </si>
  <si>
    <t>Chodníky – dofinancovávání staveb ČEZ:</t>
  </si>
  <si>
    <t>Výměna výtahu v Poliklinice</t>
  </si>
  <si>
    <t>Nový územní plán města – rok 2013</t>
  </si>
  <si>
    <t>9.</t>
  </si>
  <si>
    <t>10.</t>
  </si>
  <si>
    <t>11.</t>
  </si>
  <si>
    <t>12.</t>
  </si>
  <si>
    <t>14.</t>
  </si>
  <si>
    <t>15.</t>
  </si>
  <si>
    <t>HBC - nový povrch hřiště</t>
  </si>
  <si>
    <t>16.</t>
  </si>
  <si>
    <t>Projektové dokumentace</t>
  </si>
  <si>
    <t>17.</t>
  </si>
  <si>
    <t>18.</t>
  </si>
  <si>
    <t>19.</t>
  </si>
  <si>
    <t>20.</t>
  </si>
  <si>
    <t>Chodník Křivoklátská ke hřbitovu</t>
  </si>
  <si>
    <t>21.</t>
  </si>
  <si>
    <t>Kanalizace  - asfalty</t>
  </si>
  <si>
    <t>Kamerový systém</t>
  </si>
  <si>
    <t xml:space="preserve"> C E L K E M</t>
  </si>
  <si>
    <t>Kotelny</t>
  </si>
  <si>
    <t>6115,4,7</t>
  </si>
  <si>
    <t>ID - od kraje</t>
  </si>
  <si>
    <t>Poliklinika</t>
  </si>
  <si>
    <t xml:space="preserve">Základní škola - neinv. příspěvek města </t>
  </si>
  <si>
    <t>Základní škola - neinv. dotační programy</t>
  </si>
  <si>
    <t>Nová telef.ústředna</t>
  </si>
  <si>
    <t>platba ENES 900tis+ostatní</t>
  </si>
  <si>
    <t xml:space="preserve">Chodník Palackého </t>
  </si>
  <si>
    <t>Chodník NKC</t>
  </si>
  <si>
    <t>Investice do ČOV</t>
  </si>
  <si>
    <t>zapojení financí z fondu</t>
  </si>
  <si>
    <t>Dovybavení ZŠ+MŠ</t>
  </si>
  <si>
    <t>Dovybavení NKC</t>
  </si>
  <si>
    <t>22.</t>
  </si>
  <si>
    <t>23.</t>
  </si>
  <si>
    <t>Město</t>
  </si>
  <si>
    <t xml:space="preserve">Rekonstrukce  komunik. na Žižkově nám. </t>
  </si>
  <si>
    <t>Město. Rozpočet stavby</t>
  </si>
  <si>
    <t>Kom. služby - kapitálové rezervy</t>
  </si>
  <si>
    <t>Rezerva</t>
  </si>
  <si>
    <t>kapitálová rezerva</t>
  </si>
  <si>
    <t>správa</t>
  </si>
  <si>
    <t>Nový automobil</t>
  </si>
  <si>
    <t>§ 2212 - Silnice</t>
  </si>
  <si>
    <t>§ 3113 - Základní školy</t>
  </si>
  <si>
    <t>§ 3319 - Ostatní záležitosti kultury</t>
  </si>
  <si>
    <t>§ 2321 - Odvádění a čištění odp.vod</t>
  </si>
  <si>
    <t>§ 2219 - Ostatní záležitosti pozem.komunikací</t>
  </si>
  <si>
    <t>§ 5311 - Městská policie</t>
  </si>
  <si>
    <t>§ 3639 - Komunální hospodářství</t>
  </si>
  <si>
    <t>§ 3631 - Veřejné osvětlení</t>
  </si>
  <si>
    <t>13.</t>
  </si>
  <si>
    <t xml:space="preserve">§ 3412 - Swportovní zařízení </t>
  </si>
  <si>
    <t>§ 3635 - Územní plánování</t>
  </si>
  <si>
    <t>ostastní investice</t>
  </si>
  <si>
    <t>§ 6171 - Správa</t>
  </si>
  <si>
    <t>Rekonstrukce hřiště v Křivoklátském sídlišti</t>
  </si>
  <si>
    <t>kategorie priority</t>
  </si>
  <si>
    <t>3. stupeň priority</t>
  </si>
  <si>
    <t>2. stupeň  priority</t>
  </si>
  <si>
    <t>1.stupeň priority - rozpracované, dotace,smluvně zavázáno.neodkladné</t>
  </si>
  <si>
    <t>doasfaltování v Pecínově, město</t>
  </si>
  <si>
    <t>Město, cenová nabídka z r. 2009</t>
  </si>
  <si>
    <t>Město, cenový odhad na základě plochy bude aktualizován dle konkrétního záměru</t>
  </si>
  <si>
    <t>II.etapa, město, schválená cenová nabídka TSNS</t>
  </si>
  <si>
    <t>rozpočet stavby, dotace ROP 2.553.926,99 Kč</t>
  </si>
  <si>
    <t>rozpočet dodávky, dotace ROP 1.880.426,- Kč</t>
  </si>
  <si>
    <t>město, uzavřené smluvní vztahy</t>
  </si>
  <si>
    <t>Výměna střeš.krytiny čp.202</t>
  </si>
  <si>
    <t>dovybavení ZŠ+MŠ</t>
  </si>
  <si>
    <t xml:space="preserve">dovybavení NKC </t>
  </si>
  <si>
    <t>vjezd na hřbitov, město, schválená cen. nabídka TSNS</t>
  </si>
  <si>
    <t xml:space="preserve">Karlovarská ul. při realizaci </t>
  </si>
  <si>
    <t>Město, kvalifikovaný odhad OI (rekon.při stavbách ČEZ,</t>
  </si>
  <si>
    <t>stávající soustavy</t>
  </si>
  <si>
    <t xml:space="preserve">rekonstrukce chodníků, doplňování a rekonstrukce </t>
  </si>
  <si>
    <t>Město, předběž.nabídka spol. Výtahy Vaněrka z r. 2013</t>
  </si>
  <si>
    <t>smluvní vztah</t>
  </si>
  <si>
    <t xml:space="preserve">zateplení, dotace ze SFŽP v max. výši 3.800.000 Kč, </t>
  </si>
  <si>
    <t>částka nebude postačovat</t>
  </si>
  <si>
    <t xml:space="preserve">Město, v případě přípravy projektu dostavby škol </t>
  </si>
  <si>
    <t>upřesněn v případě záměru realizace</t>
  </si>
  <si>
    <t>Město, kvalifikovaný odhad odboru investic, bude</t>
  </si>
  <si>
    <t>(technické zhodnocení)</t>
  </si>
  <si>
    <t>SR - 2014 = schválený rozpočet na rok 2014;</t>
  </si>
  <si>
    <t xml:space="preserve">  Vyvěšeno: 2.12.2014                                      Sejmuto:     </t>
  </si>
  <si>
    <t>SR-2014</t>
  </si>
  <si>
    <t>NR-2015</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</si>
</sst>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 &quot;Kč&quot;"/>
  </numFmts>
  <fonts count="27" x14ac:knownFonts="1">
    <font>
      <sz val="10"/>
      <name val="Arial CE"/>
      <charset val="238"/>
    </font>
    <font>
      <sz val="8"/>
      <name val="Arial CE"/>
      <charset val="238"/>
    </font>
    <font>
      <sz val="8"/>
      <color indexed="81"/>
      <name val="Tahoma"/>
      <family val="2"/>
      <charset val="238"/>
    </font>
    <font>
      <b/>
      <sz val="8"/>
      <color indexed="81"/>
      <name val="Tahoma"/>
      <family val="2"/>
      <charset val="238"/>
    </font>
    <font>
      <sz val="10"/>
      <name val="Calibri"/>
      <family val="2"/>
      <charset val="238"/>
    </font>
    <font>
      <b/>
      <sz val="11"/>
      <name val="Calibri"/>
      <family val="2"/>
      <charset val="238"/>
    </font>
    <font>
      <b/>
      <u/>
      <sz val="11"/>
      <name val="Calibri"/>
      <family val="2"/>
      <charset val="238"/>
    </font>
    <font>
      <b/>
      <sz val="10"/>
      <name val="Calibri"/>
      <family val="2"/>
      <charset val="238"/>
    </font>
    <font>
      <sz val="11"/>
      <name val="Calibri"/>
      <family val="2"/>
      <charset val="238"/>
    </font>
    <font>
      <b/>
      <sz val="12"/>
      <color theme="1"/>
      <name val="Calibri"/>
      <family val="2"/>
      <charset val="238"/>
    </font>
    <font>
      <b/>
      <sz val="12"/>
      <name val="Calibri"/>
      <family val="2"/>
      <charset val="238"/>
    </font>
    <font>
      <sz val="12"/>
      <name val="Calibri"/>
      <family val="2"/>
      <charset val="238"/>
    </font>
    <font>
      <b/>
      <sz val="14"/>
      <name val="Calibri"/>
      <family val="2"/>
      <charset val="238"/>
    </font>
    <font>
      <b/>
      <sz val="11.5"/>
      <name val="Calibri"/>
      <family val="2"/>
      <charset val="238"/>
    </font>
    <font>
      <u/>
      <sz val="10.5"/>
      <name val="Calibri"/>
      <family val="2"/>
      <charset val="238"/>
    </font>
    <font>
      <sz val="10.5"/>
      <name val="Calibri"/>
      <family val="2"/>
      <charset val="238"/>
    </font>
    <font>
      <sz val="11.5"/>
      <name val="Calibri"/>
      <family val="2"/>
      <charset val="238"/>
    </font>
    <font>
      <b/>
      <sz val="12"/>
      <color rgb="FFFF0000"/>
      <name val="Calibri"/>
      <family val="2"/>
      <charset val="238"/>
    </font>
    <font>
      <sz val="9"/>
      <color indexed="81"/>
      <name val="Tahoma"/>
      <family val="2"/>
      <charset val="238"/>
    </font>
    <font>
      <b/>
      <sz val="9"/>
      <color indexed="81"/>
      <name val="Tahoma"/>
      <family val="2"/>
      <charset val="238"/>
    </font>
    <font>
      <sz val="12"/>
      <color theme="1"/>
      <name val="Calibri"/>
      <family val="2"/>
      <charset val="238"/>
      <scheme val="minor"/>
    </font>
    <font>
      <b/>
      <sz val="12"/>
      <color theme="1"/>
      <name val="Calibri"/>
      <family val="2"/>
      <charset val="238"/>
      <scheme val="minor"/>
    </font>
    <font>
      <sz val="12"/>
      <name val="Calibri"/>
      <family val="2"/>
      <charset val="238"/>
      <scheme val="minor"/>
    </font>
    <font>
      <b/>
      <sz val="12"/>
      <name val="Calibri"/>
      <family val="2"/>
      <charset val="238"/>
      <scheme val="minor"/>
    </font>
    <font>
      <sz val="12"/>
      <name val="Arial CE"/>
      <charset val="238"/>
    </font>
    <font>
      <u/>
      <sz val="10"/>
      <name val="Calibri"/>
      <family val="2"/>
      <charset val="238"/>
    </font>
    <font>
      <b/>
      <sz val="12"/>
      <name val="Arial CE"/>
      <charset val="238"/>
    </font>
  </fonts>
  <fills count="7">
    <fill>
      <patternFill patternType="none"/>
    </fill>
    <fill>
      <patternFill patternType="gray125"/>
    </fill>
    <fill>
      <patternFill patternType="solid">
        <fgColor theme="3" tint="0.59999389629810485"/>
        <bgColor indexed="64"/>
      </patternFill>
    </fill>
    <fill>
      <patternFill patternType="solid">
        <fgColor theme="9"/>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theme="3" tint="0.39997558519241921"/>
        <bgColor indexed="64"/>
      </patternFill>
    </fill>
  </fills>
  <borders count="36">
    <border>
      <left/>
      <right/>
      <top/>
      <bottom/>
      <diagonal/>
    </border>
    <border>
      <left style="thin">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medium">
        <color indexed="64"/>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right/>
      <top/>
      <bottom style="medium">
        <color indexed="64"/>
      </bottom>
      <diagonal/>
    </border>
    <border>
      <left style="medium">
        <color indexed="64"/>
      </left>
      <right style="medium">
        <color indexed="64"/>
      </right>
      <top/>
      <bottom/>
      <diagonal/>
    </border>
    <border>
      <left/>
      <right style="medium">
        <color indexed="64"/>
      </right>
      <top style="medium">
        <color indexed="64"/>
      </top>
      <bottom style="medium">
        <color indexed="64"/>
      </bottom>
      <diagonal/>
    </border>
    <border>
      <left/>
      <right style="medium">
        <color indexed="64"/>
      </right>
      <top/>
      <bottom/>
      <diagonal/>
    </border>
    <border>
      <left/>
      <right style="medium">
        <color indexed="64"/>
      </right>
      <top/>
      <bottom style="medium">
        <color indexed="64"/>
      </bottom>
      <diagonal/>
    </border>
    <border>
      <left style="thin">
        <color indexed="64"/>
      </left>
      <right/>
      <top/>
      <bottom style="medium">
        <color indexed="64"/>
      </bottom>
      <diagonal/>
    </border>
    <border>
      <left style="medium">
        <color indexed="64"/>
      </left>
      <right style="medium">
        <color indexed="64"/>
      </right>
      <top style="medium">
        <color indexed="64"/>
      </top>
      <bottom style="hair">
        <color indexed="64"/>
      </bottom>
      <diagonal/>
    </border>
    <border>
      <left style="medium">
        <color indexed="64"/>
      </left>
      <right style="medium">
        <color indexed="64"/>
      </right>
      <top style="hair">
        <color indexed="64"/>
      </top>
      <bottom style="hair">
        <color indexed="64"/>
      </bottom>
      <diagonal/>
    </border>
    <border>
      <left/>
      <right style="medium">
        <color indexed="64"/>
      </right>
      <top/>
      <bottom style="hair">
        <color indexed="64"/>
      </bottom>
      <diagonal/>
    </border>
    <border>
      <left/>
      <right style="medium">
        <color indexed="64"/>
      </right>
      <top style="hair">
        <color indexed="64"/>
      </top>
      <bottom style="hair">
        <color indexed="64"/>
      </bottom>
      <diagonal/>
    </border>
    <border>
      <left style="thin">
        <color indexed="64"/>
      </left>
      <right style="thin">
        <color indexed="64"/>
      </right>
      <top/>
      <bottom style="medium">
        <color indexed="64"/>
      </bottom>
      <diagonal/>
    </border>
    <border>
      <left style="medium">
        <color indexed="64"/>
      </left>
      <right style="medium">
        <color indexed="64"/>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medium">
        <color indexed="64"/>
      </left>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style="medium">
        <color indexed="64"/>
      </top>
      <bottom style="hair">
        <color indexed="64"/>
      </bottom>
      <diagonal/>
    </border>
    <border>
      <left style="medium">
        <color indexed="64"/>
      </left>
      <right style="medium">
        <color indexed="64"/>
      </right>
      <top style="hair">
        <color indexed="64"/>
      </top>
      <bottom style="thin">
        <color indexed="64"/>
      </bottom>
      <diagonal/>
    </border>
    <border>
      <left style="medium">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style="medium">
        <color indexed="64"/>
      </right>
      <top/>
      <bottom style="hair">
        <color indexed="64"/>
      </bottom>
      <diagonal/>
    </border>
  </borders>
  <cellStyleXfs count="1">
    <xf numFmtId="0" fontId="0" fillId="0" borderId="0"/>
  </cellStyleXfs>
  <cellXfs count="143">
    <xf numFmtId="0" fontId="0" fillId="0" borderId="0" xfId="0"/>
    <xf numFmtId="0" fontId="6" fillId="0" borderId="0" xfId="0" applyFont="1" applyFill="1" applyAlignment="1">
      <alignment horizontal="center"/>
    </xf>
    <xf numFmtId="0" fontId="4" fillId="0" borderId="0" xfId="0" applyFont="1" applyFill="1"/>
    <xf numFmtId="0" fontId="4" fillId="0" borderId="0" xfId="0" applyFont="1" applyFill="1" applyBorder="1" applyAlignment="1">
      <alignment horizontal="center"/>
    </xf>
    <xf numFmtId="0" fontId="4" fillId="0" borderId="0" xfId="0" applyFont="1" applyFill="1" applyBorder="1"/>
    <xf numFmtId="3" fontId="7" fillId="0" borderId="0" xfId="0" applyNumberFormat="1" applyFont="1" applyFill="1" applyBorder="1"/>
    <xf numFmtId="0" fontId="4" fillId="0" borderId="0" xfId="0" applyFont="1" applyFill="1" applyAlignment="1">
      <alignment horizontal="left"/>
    </xf>
    <xf numFmtId="0" fontId="8" fillId="0" borderId="18" xfId="0" applyFont="1" applyFill="1" applyBorder="1" applyAlignment="1">
      <alignment horizontal="center"/>
    </xf>
    <xf numFmtId="0" fontId="8" fillId="0" borderId="18" xfId="0" applyFont="1" applyFill="1" applyBorder="1"/>
    <xf numFmtId="3" fontId="8" fillId="0" borderId="18" xfId="0" applyNumberFormat="1" applyFont="1" applyFill="1" applyBorder="1"/>
    <xf numFmtId="3" fontId="8" fillId="0" borderId="20" xfId="0" applyNumberFormat="1" applyFont="1" applyFill="1" applyBorder="1"/>
    <xf numFmtId="0" fontId="8" fillId="0" borderId="19" xfId="0" applyFont="1" applyFill="1" applyBorder="1" applyAlignment="1">
      <alignment horizontal="center"/>
    </xf>
    <xf numFmtId="0" fontId="8" fillId="0" borderId="19" xfId="0" applyFont="1" applyFill="1" applyBorder="1"/>
    <xf numFmtId="3" fontId="8" fillId="0" borderId="19" xfId="0" applyNumberFormat="1" applyFont="1" applyFill="1" applyBorder="1"/>
    <xf numFmtId="3" fontId="8" fillId="0" borderId="21" xfId="0" applyNumberFormat="1" applyFont="1" applyFill="1" applyBorder="1"/>
    <xf numFmtId="0" fontId="8" fillId="0" borderId="3" xfId="0" applyFont="1" applyFill="1" applyBorder="1" applyAlignment="1">
      <alignment horizontal="center"/>
    </xf>
    <xf numFmtId="0" fontId="8" fillId="0" borderId="1" xfId="0" applyFont="1" applyFill="1" applyBorder="1"/>
    <xf numFmtId="3" fontId="8" fillId="0" borderId="13" xfId="0" applyNumberFormat="1" applyFont="1" applyFill="1" applyBorder="1"/>
    <xf numFmtId="3" fontId="8" fillId="0" borderId="0" xfId="0" applyNumberFormat="1" applyFont="1" applyFill="1" applyBorder="1"/>
    <xf numFmtId="3" fontId="8" fillId="0" borderId="10" xfId="0" applyNumberFormat="1" applyFont="1" applyFill="1" applyBorder="1"/>
    <xf numFmtId="0" fontId="11" fillId="0" borderId="0" xfId="0" applyFont="1" applyFill="1"/>
    <xf numFmtId="0" fontId="8" fillId="0" borderId="22" xfId="0" applyFont="1" applyFill="1" applyBorder="1" applyAlignment="1">
      <alignment horizontal="center"/>
    </xf>
    <xf numFmtId="0" fontId="8" fillId="0" borderId="17" xfId="0" applyFont="1" applyFill="1" applyBorder="1"/>
    <xf numFmtId="3" fontId="8" fillId="0" borderId="12" xfId="0" applyNumberFormat="1" applyFont="1" applyFill="1" applyBorder="1"/>
    <xf numFmtId="0" fontId="10" fillId="0" borderId="0" xfId="0" applyFont="1" applyFill="1"/>
    <xf numFmtId="0" fontId="8" fillId="0" borderId="23" xfId="0" applyFont="1" applyFill="1" applyBorder="1" applyAlignment="1">
      <alignment horizontal="center"/>
    </xf>
    <xf numFmtId="3" fontId="8" fillId="0" borderId="23" xfId="0" applyNumberFormat="1" applyFont="1" applyFill="1" applyBorder="1"/>
    <xf numFmtId="0" fontId="10" fillId="3" borderId="6" xfId="0" applyFont="1" applyFill="1" applyBorder="1" applyAlignment="1">
      <alignment horizontal="center"/>
    </xf>
    <xf numFmtId="0" fontId="10" fillId="3" borderId="4" xfId="0" applyFont="1" applyFill="1" applyBorder="1"/>
    <xf numFmtId="3" fontId="10" fillId="3" borderId="2" xfId="0" applyNumberFormat="1" applyFont="1" applyFill="1" applyBorder="1"/>
    <xf numFmtId="0" fontId="9" fillId="3" borderId="2" xfId="0" applyFont="1" applyFill="1" applyBorder="1" applyAlignment="1">
      <alignment horizontal="center"/>
    </xf>
    <xf numFmtId="0" fontId="9" fillId="3" borderId="11" xfId="0" applyFont="1" applyFill="1" applyBorder="1" applyAlignment="1">
      <alignment horizontal="center"/>
    </xf>
    <xf numFmtId="0" fontId="13" fillId="2" borderId="6" xfId="0" applyFont="1" applyFill="1" applyBorder="1" applyAlignment="1">
      <alignment horizontal="center"/>
    </xf>
    <xf numFmtId="0" fontId="13" fillId="2" borderId="4" xfId="0" applyFont="1" applyFill="1" applyBorder="1"/>
    <xf numFmtId="3" fontId="13" fillId="2" borderId="2" xfId="0" applyNumberFormat="1" applyFont="1" applyFill="1" applyBorder="1"/>
    <xf numFmtId="3" fontId="13" fillId="2" borderId="11" xfId="0" applyNumberFormat="1" applyFont="1" applyFill="1" applyBorder="1"/>
    <xf numFmtId="3" fontId="13" fillId="2" borderId="5" xfId="0" applyNumberFormat="1" applyFont="1" applyFill="1" applyBorder="1"/>
    <xf numFmtId="0" fontId="13" fillId="2" borderId="2" xfId="0" applyFont="1" applyFill="1" applyBorder="1" applyAlignment="1">
      <alignment horizontal="center"/>
    </xf>
    <xf numFmtId="0" fontId="13" fillId="2" borderId="2" xfId="0" applyFont="1" applyFill="1" applyBorder="1"/>
    <xf numFmtId="3" fontId="8" fillId="0" borderId="15" xfId="0" applyNumberFormat="1" applyFont="1" applyFill="1" applyBorder="1"/>
    <xf numFmtId="3" fontId="8" fillId="0" borderId="16" xfId="0" applyNumberFormat="1" applyFont="1" applyFill="1" applyBorder="1"/>
    <xf numFmtId="0" fontId="15" fillId="0" borderId="0" xfId="0" applyFont="1" applyFill="1" applyAlignment="1">
      <alignment horizontal="left"/>
    </xf>
    <xf numFmtId="0" fontId="13" fillId="0" borderId="4" xfId="0" applyFont="1" applyFill="1" applyBorder="1"/>
    <xf numFmtId="3" fontId="13" fillId="0" borderId="2" xfId="0" applyNumberFormat="1" applyFont="1" applyFill="1" applyBorder="1"/>
    <xf numFmtId="0" fontId="16" fillId="0" borderId="0" xfId="0" applyFont="1" applyFill="1"/>
    <xf numFmtId="0" fontId="7" fillId="3" borderId="5" xfId="0" applyFont="1" applyFill="1" applyBorder="1" applyAlignment="1">
      <alignment horizontal="center" shrinkToFit="1"/>
    </xf>
    <xf numFmtId="0" fontId="10" fillId="3" borderId="14" xfId="0" applyFont="1" applyFill="1" applyBorder="1" applyAlignment="1">
      <alignment horizontal="center" shrinkToFit="1"/>
    </xf>
    <xf numFmtId="0" fontId="16" fillId="0" borderId="6" xfId="0" applyFont="1" applyFill="1" applyBorder="1" applyAlignment="1">
      <alignment horizontal="center"/>
    </xf>
    <xf numFmtId="3" fontId="13" fillId="2" borderId="2" xfId="0" applyNumberFormat="1" applyFont="1" applyFill="1" applyBorder="1" applyAlignment="1">
      <alignment horizontal="right"/>
    </xf>
    <xf numFmtId="0" fontId="13" fillId="2" borderId="7" xfId="0" applyFont="1" applyFill="1" applyBorder="1"/>
    <xf numFmtId="3" fontId="13" fillId="2" borderId="5" xfId="0" applyNumberFormat="1" applyFont="1" applyFill="1" applyBorder="1" applyAlignment="1">
      <alignment horizontal="right"/>
    </xf>
    <xf numFmtId="0" fontId="11" fillId="3" borderId="6" xfId="0" applyFont="1" applyFill="1" applyBorder="1"/>
    <xf numFmtId="0" fontId="10" fillId="3" borderId="7" xfId="0" applyFont="1" applyFill="1" applyBorder="1"/>
    <xf numFmtId="3" fontId="10" fillId="3" borderId="2" xfId="0" applyNumberFormat="1" applyFont="1" applyFill="1" applyBorder="1" applyAlignment="1">
      <alignment horizontal="right"/>
    </xf>
    <xf numFmtId="3" fontId="10" fillId="3" borderId="5" xfId="0" applyNumberFormat="1" applyFont="1" applyFill="1" applyBorder="1" applyAlignment="1">
      <alignment horizontal="right"/>
    </xf>
    <xf numFmtId="0" fontId="8" fillId="0" borderId="24" xfId="0" applyFont="1" applyFill="1" applyBorder="1"/>
    <xf numFmtId="0" fontId="11" fillId="0" borderId="0" xfId="0" applyFont="1" applyFill="1" applyBorder="1"/>
    <xf numFmtId="0" fontId="10" fillId="0" borderId="0" xfId="0" applyFont="1" applyFill="1" applyBorder="1"/>
    <xf numFmtId="3" fontId="10" fillId="0" borderId="0" xfId="0" applyNumberFormat="1" applyFont="1" applyFill="1" applyBorder="1" applyAlignment="1">
      <alignment horizontal="right"/>
    </xf>
    <xf numFmtId="0" fontId="11" fillId="2" borderId="8" xfId="0" applyFont="1" applyFill="1" applyBorder="1"/>
    <xf numFmtId="0" fontId="10" fillId="2" borderId="17" xfId="0" applyFont="1" applyFill="1" applyBorder="1"/>
    <xf numFmtId="3" fontId="10" fillId="2" borderId="10" xfId="0" applyNumberFormat="1" applyFont="1" applyFill="1" applyBorder="1" applyAlignment="1">
      <alignment horizontal="right"/>
    </xf>
    <xf numFmtId="3" fontId="10" fillId="2" borderId="9" xfId="0" applyNumberFormat="1" applyFont="1" applyFill="1" applyBorder="1" applyAlignment="1">
      <alignment horizontal="right"/>
    </xf>
    <xf numFmtId="3" fontId="4" fillId="0" borderId="0" xfId="0" applyNumberFormat="1" applyFont="1" applyFill="1"/>
    <xf numFmtId="0" fontId="8" fillId="0" borderId="25" xfId="0" applyFont="1" applyFill="1" applyBorder="1"/>
    <xf numFmtId="0" fontId="8" fillId="0" borderId="26" xfId="0" applyFont="1" applyFill="1" applyBorder="1" applyAlignment="1">
      <alignment horizontal="center"/>
    </xf>
    <xf numFmtId="0" fontId="8" fillId="0" borderId="27" xfId="0" applyFont="1" applyFill="1" applyBorder="1" applyAlignment="1">
      <alignment horizontal="center"/>
    </xf>
    <xf numFmtId="0" fontId="8" fillId="0" borderId="28" xfId="0" applyFont="1" applyFill="1" applyBorder="1"/>
    <xf numFmtId="3" fontId="8" fillId="0" borderId="29" xfId="0" applyNumberFormat="1" applyFont="1" applyFill="1" applyBorder="1"/>
    <xf numFmtId="0" fontId="8" fillId="0" borderId="30" xfId="0" applyFont="1" applyFill="1" applyBorder="1"/>
    <xf numFmtId="0" fontId="8" fillId="0" borderId="31" xfId="0" applyFont="1" applyFill="1" applyBorder="1"/>
    <xf numFmtId="0" fontId="8" fillId="0" borderId="33" xfId="0" applyFont="1" applyFill="1" applyBorder="1" applyAlignment="1">
      <alignment horizontal="center"/>
    </xf>
    <xf numFmtId="0" fontId="8" fillId="0" borderId="34" xfId="0" applyFont="1" applyFill="1" applyBorder="1"/>
    <xf numFmtId="3" fontId="8" fillId="0" borderId="32" xfId="0" applyNumberFormat="1" applyFont="1" applyFill="1" applyBorder="1"/>
    <xf numFmtId="0" fontId="8" fillId="0" borderId="12" xfId="0" applyFont="1" applyFill="1" applyBorder="1" applyAlignment="1">
      <alignment horizontal="center"/>
    </xf>
    <xf numFmtId="0" fontId="5" fillId="0" borderId="12" xfId="0" applyFont="1" applyFill="1" applyBorder="1"/>
    <xf numFmtId="3" fontId="5" fillId="0" borderId="12" xfId="0" applyNumberFormat="1" applyFont="1" applyFill="1" applyBorder="1"/>
    <xf numFmtId="0" fontId="16" fillId="0" borderId="0" xfId="0" applyFont="1" applyFill="1" applyBorder="1" applyAlignment="1">
      <alignment horizontal="center"/>
    </xf>
    <xf numFmtId="0" fontId="13" fillId="0" borderId="0" xfId="0" applyFont="1" applyFill="1" applyBorder="1"/>
    <xf numFmtId="3" fontId="13" fillId="0" borderId="0" xfId="0" applyNumberFormat="1" applyFont="1" applyFill="1" applyBorder="1"/>
    <xf numFmtId="0" fontId="8" fillId="0" borderId="35" xfId="0" applyFont="1" applyFill="1" applyBorder="1" applyAlignment="1">
      <alignment horizontal="center"/>
    </xf>
    <xf numFmtId="0" fontId="4" fillId="0" borderId="35" xfId="0" applyFont="1" applyFill="1" applyBorder="1"/>
    <xf numFmtId="3" fontId="8" fillId="0" borderId="35" xfId="0" applyNumberFormat="1" applyFont="1" applyFill="1" applyBorder="1"/>
    <xf numFmtId="0" fontId="16" fillId="0" borderId="18" xfId="0" applyFont="1" applyFill="1" applyBorder="1" applyAlignment="1">
      <alignment horizontal="center"/>
    </xf>
    <xf numFmtId="3" fontId="16" fillId="0" borderId="18" xfId="0" applyNumberFormat="1" applyFont="1" applyFill="1" applyBorder="1"/>
    <xf numFmtId="0" fontId="20" fillId="0" borderId="0" xfId="0" applyFont="1"/>
    <xf numFmtId="0" fontId="20" fillId="0" borderId="0" xfId="0" applyFont="1" applyAlignment="1">
      <alignment horizontal="center"/>
    </xf>
    <xf numFmtId="0" fontId="21" fillId="0" borderId="0" xfId="0" applyFont="1"/>
    <xf numFmtId="0" fontId="21" fillId="0" borderId="0" xfId="0" applyFont="1" applyAlignment="1">
      <alignment horizontal="center"/>
    </xf>
    <xf numFmtId="164" fontId="20" fillId="0" borderId="0" xfId="0" applyNumberFormat="1" applyFont="1" applyAlignment="1">
      <alignment horizontal="center"/>
    </xf>
    <xf numFmtId="0" fontId="22" fillId="0" borderId="0" xfId="0" applyFont="1"/>
    <xf numFmtId="164" fontId="22" fillId="0" borderId="0" xfId="0" applyNumberFormat="1" applyFont="1" applyAlignment="1">
      <alignment horizontal="center"/>
    </xf>
    <xf numFmtId="0" fontId="20" fillId="0" borderId="0" xfId="0" applyFont="1" applyAlignment="1">
      <alignment vertical="center"/>
    </xf>
    <xf numFmtId="0" fontId="23" fillId="0" borderId="0" xfId="0" applyFont="1"/>
    <xf numFmtId="0" fontId="24" fillId="0" borderId="0" xfId="0" applyFont="1" applyAlignment="1">
      <alignment vertical="center" wrapText="1"/>
    </xf>
    <xf numFmtId="0" fontId="20" fillId="0" borderId="0" xfId="0" applyFont="1" applyAlignment="1">
      <alignment wrapText="1"/>
    </xf>
    <xf numFmtId="0" fontId="22" fillId="0" borderId="0" xfId="0" applyFont="1" applyAlignment="1">
      <alignment horizontal="center"/>
    </xf>
    <xf numFmtId="0" fontId="20" fillId="5" borderId="0" xfId="0" applyFont="1" applyFill="1" applyAlignment="1">
      <alignment horizontal="center"/>
    </xf>
    <xf numFmtId="0" fontId="22" fillId="5" borderId="0" xfId="0" applyFont="1" applyFill="1" applyAlignment="1">
      <alignment horizontal="center"/>
    </xf>
    <xf numFmtId="0" fontId="21" fillId="0" borderId="0" xfId="0" applyFont="1" applyAlignment="1">
      <alignment horizontal="left"/>
    </xf>
    <xf numFmtId="0" fontId="22" fillId="0" borderId="0" xfId="0" applyFont="1" applyAlignment="1">
      <alignment horizontal="left"/>
    </xf>
    <xf numFmtId="0" fontId="20" fillId="5" borderId="0" xfId="0" applyFont="1" applyFill="1"/>
    <xf numFmtId="164" fontId="20" fillId="5" borderId="0" xfId="0" applyNumberFormat="1" applyFont="1" applyFill="1" applyAlignment="1">
      <alignment horizontal="center"/>
    </xf>
    <xf numFmtId="164" fontId="20" fillId="0" borderId="0" xfId="0" applyNumberFormat="1" applyFont="1" applyAlignment="1">
      <alignment horizontal="left"/>
    </xf>
    <xf numFmtId="3" fontId="11" fillId="0" borderId="0" xfId="0" applyNumberFormat="1" applyFont="1" applyFill="1"/>
    <xf numFmtId="3" fontId="25" fillId="0" borderId="0" xfId="0" applyNumberFormat="1" applyFont="1" applyFill="1"/>
    <xf numFmtId="4" fontId="10" fillId="0" borderId="0" xfId="0" applyNumberFormat="1" applyFont="1" applyFill="1"/>
    <xf numFmtId="4" fontId="4" fillId="0" borderId="0" xfId="0" applyNumberFormat="1" applyFont="1" applyFill="1"/>
    <xf numFmtId="3" fontId="4" fillId="0" borderId="0" xfId="0" applyNumberFormat="1" applyFont="1" applyFill="1" applyBorder="1"/>
    <xf numFmtId="0" fontId="8" fillId="0" borderId="23" xfId="0" applyFont="1" applyFill="1" applyBorder="1"/>
    <xf numFmtId="0" fontId="4" fillId="0" borderId="0" xfId="0" applyFont="1" applyFill="1" applyAlignment="1">
      <alignment horizontal="right"/>
    </xf>
    <xf numFmtId="0" fontId="20" fillId="0" borderId="0" xfId="0" applyFont="1" applyFill="1" applyAlignment="1">
      <alignment horizontal="center"/>
    </xf>
    <xf numFmtId="0" fontId="20" fillId="0" borderId="0" xfId="0" applyFont="1" applyAlignment="1">
      <alignment horizontal="left" vertical="center" wrapText="1"/>
    </xf>
    <xf numFmtId="0" fontId="20" fillId="0" borderId="0" xfId="0" applyFont="1" applyFill="1"/>
    <xf numFmtId="164" fontId="22" fillId="0" borderId="0" xfId="0" applyNumberFormat="1" applyFont="1" applyFill="1" applyAlignment="1">
      <alignment horizontal="center"/>
    </xf>
    <xf numFmtId="0" fontId="21" fillId="4" borderId="0" xfId="0" applyFont="1" applyFill="1" applyAlignment="1">
      <alignment horizontal="center"/>
    </xf>
    <xf numFmtId="0" fontId="20" fillId="0" borderId="0" xfId="0" applyFont="1" applyAlignment="1">
      <alignment horizontal="center" vertical="center" wrapText="1"/>
    </xf>
    <xf numFmtId="0" fontId="22" fillId="0" borderId="0" xfId="0" applyFont="1" applyFill="1" applyAlignment="1">
      <alignment horizontal="center"/>
    </xf>
    <xf numFmtId="0" fontId="21" fillId="0" borderId="0" xfId="0" applyFont="1" applyFill="1" applyAlignment="1">
      <alignment horizontal="center"/>
    </xf>
    <xf numFmtId="0" fontId="21" fillId="0" borderId="0" xfId="0" applyFont="1" applyFill="1" applyAlignment="1">
      <alignment horizontal="left"/>
    </xf>
    <xf numFmtId="0" fontId="21" fillId="0" borderId="0" xfId="0" applyFont="1" applyAlignment="1">
      <alignment horizontal="left" vertical="center" wrapText="1"/>
    </xf>
    <xf numFmtId="164" fontId="21" fillId="0" borderId="0" xfId="0" applyNumberFormat="1" applyFont="1" applyAlignment="1">
      <alignment horizontal="left"/>
    </xf>
    <xf numFmtId="0" fontId="26" fillId="0" borderId="0" xfId="0" applyFont="1" applyAlignment="1">
      <alignment horizontal="left" vertical="center" wrapText="1"/>
    </xf>
    <xf numFmtId="0" fontId="23" fillId="0" borderId="0" xfId="0" applyFont="1" applyAlignment="1">
      <alignment horizontal="left"/>
    </xf>
    <xf numFmtId="164" fontId="20" fillId="0" borderId="0" xfId="0" applyNumberFormat="1" applyFont="1" applyFill="1" applyAlignment="1">
      <alignment horizontal="center"/>
    </xf>
    <xf numFmtId="0" fontId="20" fillId="0" borderId="0" xfId="0" applyFont="1" applyFill="1" applyAlignment="1">
      <alignment horizontal="left" vertical="center" wrapText="1"/>
    </xf>
    <xf numFmtId="0" fontId="24" fillId="0" borderId="0" xfId="0" applyFont="1" applyFill="1" applyAlignment="1">
      <alignment vertical="center" wrapText="1"/>
    </xf>
    <xf numFmtId="0" fontId="23" fillId="0" borderId="0" xfId="0" applyFont="1" applyFill="1"/>
    <xf numFmtId="0" fontId="20" fillId="6" borderId="0" xfId="0" applyFont="1" applyFill="1" applyAlignment="1">
      <alignment horizontal="center"/>
    </xf>
    <xf numFmtId="0" fontId="22" fillId="3" borderId="0" xfId="0" applyFont="1" applyFill="1" applyAlignment="1">
      <alignment horizontal="center"/>
    </xf>
    <xf numFmtId="0" fontId="20" fillId="3" borderId="0" xfId="0" applyFont="1" applyFill="1" applyAlignment="1">
      <alignment horizontal="center"/>
    </xf>
    <xf numFmtId="0" fontId="16" fillId="2" borderId="8" xfId="0" applyFont="1" applyFill="1" applyBorder="1" applyAlignment="1">
      <alignment horizontal="center"/>
    </xf>
    <xf numFmtId="0" fontId="13" fillId="2" borderId="25" xfId="0" applyFont="1" applyFill="1" applyBorder="1"/>
    <xf numFmtId="3" fontId="13" fillId="2" borderId="10" xfId="0" applyNumberFormat="1" applyFont="1" applyFill="1" applyBorder="1"/>
    <xf numFmtId="0" fontId="10" fillId="3" borderId="2" xfId="0" applyFont="1" applyFill="1" applyBorder="1" applyAlignment="1">
      <alignment horizontal="center"/>
    </xf>
    <xf numFmtId="0" fontId="14" fillId="0" borderId="0" xfId="0" applyFont="1" applyFill="1" applyAlignment="1">
      <alignment horizontal="left"/>
    </xf>
    <xf numFmtId="0" fontId="15" fillId="0" borderId="0" xfId="0" applyFont="1" applyFill="1" applyAlignment="1">
      <alignment horizontal="left"/>
    </xf>
    <xf numFmtId="0" fontId="10" fillId="3" borderId="5" xfId="0" applyFont="1" applyFill="1" applyBorder="1" applyAlignment="1">
      <alignment horizontal="center"/>
    </xf>
    <xf numFmtId="0" fontId="10" fillId="3" borderId="14" xfId="0" applyFont="1" applyFill="1" applyBorder="1" applyAlignment="1">
      <alignment horizontal="center"/>
    </xf>
    <xf numFmtId="0" fontId="9" fillId="3" borderId="5" xfId="0" applyFont="1" applyFill="1" applyBorder="1" applyAlignment="1">
      <alignment horizontal="center"/>
    </xf>
    <xf numFmtId="0" fontId="9" fillId="3" borderId="14" xfId="0" applyFont="1" applyFill="1" applyBorder="1" applyAlignment="1">
      <alignment horizontal="center"/>
    </xf>
    <xf numFmtId="0" fontId="12" fillId="0" borderId="0" xfId="0" applyFont="1" applyFill="1" applyBorder="1" applyAlignment="1">
      <alignment horizontal="center"/>
    </xf>
    <xf numFmtId="0" fontId="8" fillId="0" borderId="0" xfId="0" applyFont="1" applyFill="1" applyBorder="1" applyAlignment="1">
      <alignment horizontal="center"/>
    </xf>
  </cellXfs>
  <cellStyles count="1">
    <cellStyle name="Normální" xfId="0" builtinId="0"/>
  </cellStyles>
  <dxfs count="0"/>
  <tableStyles count="0" defaultTableStyle="TableStyleMedium9" defaultPivotStyle="PivotStyleLight16"/>
  <colors>
    <mruColors>
      <color rgb="FFCCECFF"/>
      <color rgb="FFFF9999"/>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Motiv sady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O173"/>
  <sheetViews>
    <sheetView tabSelected="1" zoomScaleNormal="100" workbookViewId="0">
      <pane ySplit="3" topLeftCell="A4" activePane="bottomLeft" state="frozen"/>
      <selection pane="bottomLeft" activeCell="A4" sqref="A4"/>
    </sheetView>
  </sheetViews>
  <sheetFormatPr defaultRowHeight="12.75" x14ac:dyDescent="0.2"/>
  <cols>
    <col min="1" max="1" width="9.140625" style="2"/>
    <col min="2" max="2" width="35.85546875" style="2" customWidth="1"/>
    <col min="3" max="11" width="9.28515625" style="2" customWidth="1"/>
    <col min="12" max="12" width="7.5703125" style="2" customWidth="1"/>
    <col min="13" max="13" width="9.140625" style="2"/>
    <col min="14" max="14" width="14.28515625" style="2" bestFit="1" customWidth="1"/>
    <col min="15" max="15" width="11.28515625" style="2" customWidth="1"/>
    <col min="16" max="16384" width="9.140625" style="2"/>
  </cols>
  <sheetData>
    <row r="1" spans="1:13" ht="18.75" x14ac:dyDescent="0.3">
      <c r="A1" s="141" t="s">
        <v>119</v>
      </c>
      <c r="B1" s="141"/>
      <c r="C1" s="141"/>
      <c r="D1" s="141"/>
      <c r="E1" s="141"/>
      <c r="F1" s="141"/>
      <c r="G1" s="141"/>
      <c r="H1" s="141"/>
      <c r="I1" s="141"/>
      <c r="J1" s="141"/>
      <c r="K1" s="141"/>
      <c r="L1" s="1"/>
    </row>
    <row r="2" spans="1:13" ht="13.5" thickBot="1" x14ac:dyDescent="0.25"/>
    <row r="3" spans="1:13" ht="19.5" customHeight="1" thickBot="1" x14ac:dyDescent="0.3">
      <c r="A3" s="139" t="s">
        <v>42</v>
      </c>
      <c r="B3" s="140"/>
      <c r="C3" s="30" t="s">
        <v>80</v>
      </c>
      <c r="D3" s="31" t="s">
        <v>93</v>
      </c>
      <c r="E3" s="30" t="s">
        <v>109</v>
      </c>
      <c r="F3" s="30" t="s">
        <v>122</v>
      </c>
      <c r="G3" s="134" t="s">
        <v>244</v>
      </c>
      <c r="H3" s="31" t="s">
        <v>121</v>
      </c>
      <c r="I3" s="134" t="s">
        <v>245</v>
      </c>
      <c r="J3" s="30" t="s">
        <v>110</v>
      </c>
      <c r="K3" s="30" t="s">
        <v>120</v>
      </c>
    </row>
    <row r="4" spans="1:13" ht="14.25" customHeight="1" x14ac:dyDescent="0.25">
      <c r="A4" s="7">
        <v>1111</v>
      </c>
      <c r="B4" s="8" t="s">
        <v>29</v>
      </c>
      <c r="C4" s="9">
        <v>7520</v>
      </c>
      <c r="D4" s="9">
        <v>7994</v>
      </c>
      <c r="E4" s="9">
        <v>8253</v>
      </c>
      <c r="F4" s="9">
        <v>11434</v>
      </c>
      <c r="G4" s="9">
        <v>11400</v>
      </c>
      <c r="H4" s="9">
        <v>11600</v>
      </c>
      <c r="I4" s="9">
        <v>11600</v>
      </c>
      <c r="J4" s="9">
        <v>11600</v>
      </c>
      <c r="K4" s="10">
        <v>11600</v>
      </c>
      <c r="M4" s="63"/>
    </row>
    <row r="5" spans="1:13" ht="14.25" customHeight="1" x14ac:dyDescent="0.25">
      <c r="A5" s="11">
        <v>1112</v>
      </c>
      <c r="B5" s="12" t="s">
        <v>28</v>
      </c>
      <c r="C5" s="13">
        <v>745</v>
      </c>
      <c r="D5" s="13">
        <v>228</v>
      </c>
      <c r="E5" s="13">
        <v>87</v>
      </c>
      <c r="F5" s="13">
        <v>-218</v>
      </c>
      <c r="G5" s="13">
        <v>400</v>
      </c>
      <c r="H5" s="13">
        <v>700</v>
      </c>
      <c r="I5" s="13">
        <v>700</v>
      </c>
      <c r="J5" s="13">
        <v>700</v>
      </c>
      <c r="K5" s="14">
        <v>700</v>
      </c>
      <c r="M5" s="63"/>
    </row>
    <row r="6" spans="1:13" ht="14.25" customHeight="1" x14ac:dyDescent="0.25">
      <c r="A6" s="11">
        <v>1113</v>
      </c>
      <c r="B6" s="12" t="s">
        <v>30</v>
      </c>
      <c r="C6" s="13">
        <v>642</v>
      </c>
      <c r="D6" s="13">
        <v>698</v>
      </c>
      <c r="E6" s="13">
        <v>843</v>
      </c>
      <c r="F6" s="13">
        <v>1137</v>
      </c>
      <c r="G6" s="13">
        <v>1140</v>
      </c>
      <c r="H6" s="13">
        <v>1240</v>
      </c>
      <c r="I6" s="13">
        <v>1200</v>
      </c>
      <c r="J6" s="13">
        <v>1200</v>
      </c>
      <c r="K6" s="14">
        <v>1200</v>
      </c>
      <c r="M6" s="63"/>
    </row>
    <row r="7" spans="1:13" ht="14.25" customHeight="1" x14ac:dyDescent="0.25">
      <c r="A7" s="11">
        <v>1121</v>
      </c>
      <c r="B7" s="12" t="s">
        <v>0</v>
      </c>
      <c r="C7" s="13">
        <v>7818</v>
      </c>
      <c r="D7" s="13">
        <v>7301</v>
      </c>
      <c r="E7" s="13">
        <v>8251</v>
      </c>
      <c r="F7" s="13">
        <v>10910</v>
      </c>
      <c r="G7" s="13">
        <v>10250</v>
      </c>
      <c r="H7" s="13">
        <v>11400</v>
      </c>
      <c r="I7" s="13">
        <v>11400</v>
      </c>
      <c r="J7" s="13">
        <v>11400</v>
      </c>
      <c r="K7" s="14">
        <v>11400</v>
      </c>
      <c r="M7" s="63"/>
    </row>
    <row r="8" spans="1:13" ht="14.25" customHeight="1" x14ac:dyDescent="0.25">
      <c r="A8" s="11">
        <v>1122</v>
      </c>
      <c r="B8" s="12" t="s">
        <v>1</v>
      </c>
      <c r="C8" s="13">
        <v>2537</v>
      </c>
      <c r="D8" s="13">
        <v>1633</v>
      </c>
      <c r="E8" s="13">
        <v>1762</v>
      </c>
      <c r="F8" s="13">
        <v>1563</v>
      </c>
      <c r="G8" s="13">
        <v>1700</v>
      </c>
      <c r="H8" s="13">
        <v>2813</v>
      </c>
      <c r="I8" s="13">
        <v>2700</v>
      </c>
      <c r="J8" s="13">
        <v>2700</v>
      </c>
      <c r="K8" s="14">
        <v>2700</v>
      </c>
      <c r="M8" s="63"/>
    </row>
    <row r="9" spans="1:13" ht="14.25" customHeight="1" x14ac:dyDescent="0.25">
      <c r="A9" s="11">
        <v>1211</v>
      </c>
      <c r="B9" s="12" t="s">
        <v>6</v>
      </c>
      <c r="C9" s="13">
        <v>16860</v>
      </c>
      <c r="D9" s="13">
        <v>17338</v>
      </c>
      <c r="E9" s="13">
        <v>16682</v>
      </c>
      <c r="F9" s="13">
        <v>23757</v>
      </c>
      <c r="G9" s="13">
        <v>23000</v>
      </c>
      <c r="H9" s="13">
        <v>24500</v>
      </c>
      <c r="I9" s="13">
        <v>24500</v>
      </c>
      <c r="J9" s="13">
        <v>24500</v>
      </c>
      <c r="K9" s="14">
        <v>24500</v>
      </c>
      <c r="M9" s="63"/>
    </row>
    <row r="10" spans="1:13" ht="14.25" customHeight="1" x14ac:dyDescent="0.25">
      <c r="A10" s="11">
        <v>1332</v>
      </c>
      <c r="B10" s="12" t="s">
        <v>57</v>
      </c>
      <c r="C10" s="12">
        <v>2</v>
      </c>
      <c r="D10" s="12">
        <v>18</v>
      </c>
      <c r="E10" s="12">
        <v>12</v>
      </c>
      <c r="F10" s="12">
        <v>0</v>
      </c>
      <c r="G10" s="12">
        <v>0</v>
      </c>
      <c r="H10" s="12">
        <v>5</v>
      </c>
      <c r="I10" s="13">
        <v>0</v>
      </c>
      <c r="J10" s="13">
        <v>0</v>
      </c>
      <c r="K10" s="14">
        <v>0</v>
      </c>
      <c r="M10" s="63"/>
    </row>
    <row r="11" spans="1:13" ht="14.25" customHeight="1" x14ac:dyDescent="0.25">
      <c r="A11" s="11">
        <v>1334</v>
      </c>
      <c r="B11" s="12" t="s">
        <v>2</v>
      </c>
      <c r="C11" s="12">
        <v>7</v>
      </c>
      <c r="D11" s="12">
        <v>0</v>
      </c>
      <c r="E11" s="12">
        <v>3</v>
      </c>
      <c r="F11" s="12">
        <v>4</v>
      </c>
      <c r="G11" s="12">
        <v>3</v>
      </c>
      <c r="H11" s="12">
        <v>2</v>
      </c>
      <c r="I11" s="13">
        <v>3</v>
      </c>
      <c r="J11" s="13">
        <v>3</v>
      </c>
      <c r="K11" s="14">
        <v>3</v>
      </c>
      <c r="M11" s="63"/>
    </row>
    <row r="12" spans="1:13" ht="14.25" customHeight="1" x14ac:dyDescent="0.25">
      <c r="A12" s="11">
        <v>1337</v>
      </c>
      <c r="B12" s="12" t="s">
        <v>3</v>
      </c>
      <c r="C12" s="13">
        <v>2532</v>
      </c>
      <c r="D12" s="13">
        <v>2524</v>
      </c>
      <c r="E12" s="13">
        <v>2595</v>
      </c>
      <c r="F12" s="13">
        <v>3181</v>
      </c>
      <c r="G12" s="13">
        <v>3100</v>
      </c>
      <c r="H12" s="13">
        <v>3100</v>
      </c>
      <c r="I12" s="13">
        <v>3100</v>
      </c>
      <c r="J12" s="13">
        <v>3100</v>
      </c>
      <c r="K12" s="14">
        <v>3100</v>
      </c>
      <c r="M12" s="63"/>
    </row>
    <row r="13" spans="1:13" ht="14.25" customHeight="1" x14ac:dyDescent="0.25">
      <c r="A13" s="11">
        <v>1341</v>
      </c>
      <c r="B13" s="12" t="s">
        <v>4</v>
      </c>
      <c r="C13" s="12">
        <v>239</v>
      </c>
      <c r="D13" s="12">
        <v>244</v>
      </c>
      <c r="E13" s="12">
        <v>232</v>
      </c>
      <c r="F13" s="13">
        <v>237</v>
      </c>
      <c r="G13" s="13">
        <v>250</v>
      </c>
      <c r="H13" s="13">
        <v>225</v>
      </c>
      <c r="I13" s="13">
        <v>230</v>
      </c>
      <c r="J13" s="13">
        <v>240</v>
      </c>
      <c r="K13" s="14">
        <v>240</v>
      </c>
      <c r="M13" s="63"/>
    </row>
    <row r="14" spans="1:13" ht="14.25" customHeight="1" x14ac:dyDescent="0.25">
      <c r="A14" s="11">
        <v>1343</v>
      </c>
      <c r="B14" s="12" t="s">
        <v>31</v>
      </c>
      <c r="C14" s="12">
        <v>182</v>
      </c>
      <c r="D14" s="12">
        <v>297</v>
      </c>
      <c r="E14" s="12">
        <v>115</v>
      </c>
      <c r="F14" s="13">
        <v>199</v>
      </c>
      <c r="G14" s="13">
        <v>100</v>
      </c>
      <c r="H14" s="13">
        <v>95</v>
      </c>
      <c r="I14" s="13">
        <v>100</v>
      </c>
      <c r="J14" s="13">
        <v>100</v>
      </c>
      <c r="K14" s="14">
        <v>100</v>
      </c>
      <c r="M14" s="63"/>
    </row>
    <row r="15" spans="1:13" ht="14.25" customHeight="1" x14ac:dyDescent="0.25">
      <c r="A15" s="11">
        <v>1347</v>
      </c>
      <c r="B15" s="12" t="s">
        <v>32</v>
      </c>
      <c r="C15" s="13">
        <v>673</v>
      </c>
      <c r="D15" s="13">
        <v>706</v>
      </c>
      <c r="E15" s="13">
        <v>201</v>
      </c>
      <c r="F15" s="13">
        <v>60</v>
      </c>
      <c r="G15" s="13">
        <v>0</v>
      </c>
      <c r="H15" s="13">
        <v>0</v>
      </c>
      <c r="I15" s="13">
        <v>0</v>
      </c>
      <c r="J15" s="13">
        <v>0</v>
      </c>
      <c r="K15" s="14">
        <v>0</v>
      </c>
      <c r="M15" s="63"/>
    </row>
    <row r="16" spans="1:13" ht="14.25" customHeight="1" x14ac:dyDescent="0.25">
      <c r="A16" s="11">
        <v>1351</v>
      </c>
      <c r="B16" s="12" t="s">
        <v>98</v>
      </c>
      <c r="C16" s="12">
        <v>525</v>
      </c>
      <c r="D16" s="12">
        <v>361</v>
      </c>
      <c r="E16" s="12">
        <v>116</v>
      </c>
      <c r="F16" s="13">
        <v>235</v>
      </c>
      <c r="G16" s="13">
        <v>200</v>
      </c>
      <c r="H16" s="13">
        <v>200</v>
      </c>
      <c r="I16" s="13">
        <v>200</v>
      </c>
      <c r="J16" s="13">
        <v>200</v>
      </c>
      <c r="K16" s="14">
        <v>200</v>
      </c>
      <c r="M16" s="63"/>
    </row>
    <row r="17" spans="1:13" ht="14.25" customHeight="1" x14ac:dyDescent="0.25">
      <c r="A17" s="11">
        <v>1355</v>
      </c>
      <c r="B17" s="12" t="s">
        <v>97</v>
      </c>
      <c r="C17" s="12">
        <v>0</v>
      </c>
      <c r="D17" s="12">
        <v>0</v>
      </c>
      <c r="E17" s="12">
        <v>2758</v>
      </c>
      <c r="F17" s="13">
        <v>3507</v>
      </c>
      <c r="G17" s="13">
        <v>3000</v>
      </c>
      <c r="H17" s="13">
        <v>4500</v>
      </c>
      <c r="I17" s="13">
        <v>4500</v>
      </c>
      <c r="J17" s="13">
        <v>4500</v>
      </c>
      <c r="K17" s="14">
        <v>4500</v>
      </c>
      <c r="M17" s="63"/>
    </row>
    <row r="18" spans="1:13" ht="14.25" customHeight="1" x14ac:dyDescent="0.25">
      <c r="A18" s="11">
        <v>1361</v>
      </c>
      <c r="B18" s="12" t="s">
        <v>5</v>
      </c>
      <c r="C18" s="13">
        <v>998</v>
      </c>
      <c r="D18" s="13">
        <v>500</v>
      </c>
      <c r="E18" s="13">
        <v>378</v>
      </c>
      <c r="F18" s="13">
        <v>1175</v>
      </c>
      <c r="G18" s="13">
        <v>800</v>
      </c>
      <c r="H18" s="13">
        <v>1400</v>
      </c>
      <c r="I18" s="13">
        <v>1400</v>
      </c>
      <c r="J18" s="13">
        <v>1400</v>
      </c>
      <c r="K18" s="14">
        <v>1400</v>
      </c>
      <c r="M18" s="63"/>
    </row>
    <row r="19" spans="1:13" ht="14.25" customHeight="1" thickBot="1" x14ac:dyDescent="0.3">
      <c r="A19" s="15">
        <v>1511</v>
      </c>
      <c r="B19" s="16" t="s">
        <v>8</v>
      </c>
      <c r="C19" s="17">
        <v>2632</v>
      </c>
      <c r="D19" s="18">
        <v>2668</v>
      </c>
      <c r="E19" s="17">
        <v>2979</v>
      </c>
      <c r="F19" s="19">
        <v>2842</v>
      </c>
      <c r="G19" s="19">
        <v>2700</v>
      </c>
      <c r="H19" s="19">
        <v>2700</v>
      </c>
      <c r="I19" s="39">
        <v>2700</v>
      </c>
      <c r="J19" s="17">
        <v>2700</v>
      </c>
      <c r="K19" s="17">
        <v>2700</v>
      </c>
      <c r="M19" s="105"/>
    </row>
    <row r="20" spans="1:13" s="20" customFormat="1" ht="14.25" customHeight="1" thickBot="1" x14ac:dyDescent="0.3">
      <c r="A20" s="32" t="s">
        <v>88</v>
      </c>
      <c r="B20" s="33" t="s">
        <v>7</v>
      </c>
      <c r="C20" s="34">
        <f t="shared" ref="C20:K20" si="0">SUM(C4:C19)</f>
        <v>43912</v>
      </c>
      <c r="D20" s="35">
        <f t="shared" si="0"/>
        <v>42510</v>
      </c>
      <c r="E20" s="34">
        <f t="shared" si="0"/>
        <v>45267</v>
      </c>
      <c r="F20" s="34">
        <f t="shared" si="0"/>
        <v>60023</v>
      </c>
      <c r="G20" s="34">
        <f t="shared" si="0"/>
        <v>58043</v>
      </c>
      <c r="H20" s="35">
        <f t="shared" si="0"/>
        <v>64480</v>
      </c>
      <c r="I20" s="34">
        <f t="shared" si="0"/>
        <v>64333</v>
      </c>
      <c r="J20" s="34">
        <f t="shared" si="0"/>
        <v>64343</v>
      </c>
      <c r="K20" s="34">
        <f t="shared" si="0"/>
        <v>64343</v>
      </c>
      <c r="M20" s="104"/>
    </row>
    <row r="21" spans="1:13" ht="14.25" customHeight="1" x14ac:dyDescent="0.25">
      <c r="A21" s="7">
        <v>1032</v>
      </c>
      <c r="B21" s="8" t="s">
        <v>10</v>
      </c>
      <c r="C21" s="8">
        <v>26</v>
      </c>
      <c r="D21" s="8">
        <v>0</v>
      </c>
      <c r="E21" s="8">
        <v>52</v>
      </c>
      <c r="F21" s="9">
        <v>0</v>
      </c>
      <c r="G21" s="9">
        <v>30</v>
      </c>
      <c r="H21" s="9">
        <v>0</v>
      </c>
      <c r="I21" s="9">
        <v>0</v>
      </c>
      <c r="J21" s="9">
        <v>0</v>
      </c>
      <c r="K21" s="9">
        <v>0</v>
      </c>
    </row>
    <row r="22" spans="1:13" ht="14.25" customHeight="1" x14ac:dyDescent="0.25">
      <c r="A22" s="11">
        <v>2119</v>
      </c>
      <c r="B22" s="12" t="s">
        <v>11</v>
      </c>
      <c r="C22" s="12">
        <v>159</v>
      </c>
      <c r="D22" s="12">
        <v>155</v>
      </c>
      <c r="E22" s="12">
        <v>152</v>
      </c>
      <c r="F22" s="13">
        <v>77</v>
      </c>
      <c r="G22" s="13">
        <v>100</v>
      </c>
      <c r="H22" s="13">
        <v>76</v>
      </c>
      <c r="I22" s="13">
        <v>80</v>
      </c>
      <c r="J22" s="13">
        <v>80</v>
      </c>
      <c r="K22" s="13">
        <v>80</v>
      </c>
    </row>
    <row r="23" spans="1:13" ht="14.25" customHeight="1" x14ac:dyDescent="0.25">
      <c r="A23" s="11">
        <v>2212</v>
      </c>
      <c r="B23" s="12" t="s">
        <v>137</v>
      </c>
      <c r="C23" s="12">
        <v>0</v>
      </c>
      <c r="D23" s="12">
        <v>0</v>
      </c>
      <c r="E23" s="12">
        <v>0</v>
      </c>
      <c r="F23" s="13">
        <v>0</v>
      </c>
      <c r="G23" s="13">
        <v>0</v>
      </c>
      <c r="H23" s="13">
        <v>11</v>
      </c>
      <c r="I23" s="13">
        <v>0</v>
      </c>
      <c r="J23" s="13">
        <v>0</v>
      </c>
      <c r="K23" s="13">
        <v>0</v>
      </c>
    </row>
    <row r="24" spans="1:13" ht="14.25" customHeight="1" x14ac:dyDescent="0.25">
      <c r="A24" s="11">
        <v>2219</v>
      </c>
      <c r="B24" s="12" t="s">
        <v>141</v>
      </c>
      <c r="C24" s="12">
        <v>0</v>
      </c>
      <c r="D24" s="12">
        <v>0</v>
      </c>
      <c r="E24" s="12">
        <v>0</v>
      </c>
      <c r="F24" s="13">
        <v>150</v>
      </c>
      <c r="G24" s="13">
        <v>0</v>
      </c>
      <c r="H24" s="13">
        <v>1508</v>
      </c>
      <c r="I24" s="13">
        <v>0</v>
      </c>
      <c r="J24" s="13">
        <v>0</v>
      </c>
      <c r="K24" s="13">
        <v>0</v>
      </c>
    </row>
    <row r="25" spans="1:13" ht="14.25" customHeight="1" x14ac:dyDescent="0.25">
      <c r="A25" s="11">
        <v>2321</v>
      </c>
      <c r="B25" s="12" t="s">
        <v>138</v>
      </c>
      <c r="C25" s="12">
        <v>0</v>
      </c>
      <c r="D25" s="12">
        <v>0</v>
      </c>
      <c r="E25" s="12">
        <v>1679</v>
      </c>
      <c r="F25" s="13">
        <v>1311</v>
      </c>
      <c r="G25" s="13">
        <v>2200</v>
      </c>
      <c r="H25" s="13">
        <v>2564</v>
      </c>
      <c r="I25" s="13">
        <v>1900</v>
      </c>
      <c r="J25" s="13">
        <v>1900</v>
      </c>
      <c r="K25" s="13">
        <v>1900</v>
      </c>
    </row>
    <row r="26" spans="1:13" ht="14.25" customHeight="1" x14ac:dyDescent="0.25">
      <c r="A26" s="11"/>
      <c r="B26" s="12" t="s">
        <v>139</v>
      </c>
      <c r="C26" s="12">
        <v>0</v>
      </c>
      <c r="D26" s="12">
        <v>0</v>
      </c>
      <c r="E26" s="12">
        <v>0</v>
      </c>
      <c r="F26" s="13">
        <v>0</v>
      </c>
      <c r="G26" s="13">
        <v>0</v>
      </c>
      <c r="H26" s="13">
        <v>605</v>
      </c>
      <c r="I26" s="13">
        <v>0</v>
      </c>
      <c r="J26" s="13">
        <v>0</v>
      </c>
      <c r="K26" s="13">
        <v>0</v>
      </c>
    </row>
    <row r="27" spans="1:13" ht="14.25" customHeight="1" x14ac:dyDescent="0.25">
      <c r="A27" s="66">
        <v>3113</v>
      </c>
      <c r="B27" s="67" t="s">
        <v>140</v>
      </c>
      <c r="C27" s="68">
        <v>0</v>
      </c>
      <c r="D27" s="68">
        <v>0</v>
      </c>
      <c r="E27" s="68">
        <v>0</v>
      </c>
      <c r="F27" s="13">
        <v>0</v>
      </c>
      <c r="G27" s="13">
        <v>0</v>
      </c>
      <c r="H27" s="13">
        <v>60</v>
      </c>
      <c r="I27" s="13">
        <v>0</v>
      </c>
      <c r="J27" s="13">
        <v>0</v>
      </c>
      <c r="K27" s="13">
        <v>0</v>
      </c>
    </row>
    <row r="28" spans="1:13" ht="14.25" customHeight="1" x14ac:dyDescent="0.25">
      <c r="A28" s="11">
        <v>3314</v>
      </c>
      <c r="B28" s="12" t="s">
        <v>12</v>
      </c>
      <c r="C28" s="12">
        <v>176</v>
      </c>
      <c r="D28" s="12">
        <v>133</v>
      </c>
      <c r="E28" s="12">
        <v>122</v>
      </c>
      <c r="F28" s="13">
        <v>133</v>
      </c>
      <c r="G28" s="13">
        <v>140</v>
      </c>
      <c r="H28" s="13">
        <v>130</v>
      </c>
      <c r="I28" s="13">
        <v>130</v>
      </c>
      <c r="J28" s="13">
        <v>130</v>
      </c>
      <c r="K28" s="13">
        <v>130</v>
      </c>
    </row>
    <row r="29" spans="1:13" ht="14.25" customHeight="1" x14ac:dyDescent="0.25">
      <c r="A29" s="11">
        <v>3319</v>
      </c>
      <c r="B29" s="12" t="s">
        <v>47</v>
      </c>
      <c r="C29" s="13">
        <v>1166</v>
      </c>
      <c r="D29" s="13">
        <v>1123</v>
      </c>
      <c r="E29" s="13">
        <v>1118</v>
      </c>
      <c r="F29" s="13">
        <v>1188</v>
      </c>
      <c r="G29" s="13">
        <v>1200</v>
      </c>
      <c r="H29" s="13">
        <v>1200</v>
      </c>
      <c r="I29" s="13">
        <v>1200</v>
      </c>
      <c r="J29" s="13">
        <v>1250</v>
      </c>
      <c r="K29" s="13">
        <v>1250</v>
      </c>
    </row>
    <row r="30" spans="1:13" ht="14.25" customHeight="1" x14ac:dyDescent="0.25">
      <c r="A30" s="11">
        <v>3412</v>
      </c>
      <c r="B30" s="12" t="s">
        <v>52</v>
      </c>
      <c r="C30" s="13">
        <v>735</v>
      </c>
      <c r="D30" s="13">
        <v>782</v>
      </c>
      <c r="E30" s="13">
        <v>740</v>
      </c>
      <c r="F30" s="13">
        <v>702</v>
      </c>
      <c r="G30" s="13">
        <v>800</v>
      </c>
      <c r="H30" s="13">
        <v>550</v>
      </c>
      <c r="I30" s="13">
        <v>600</v>
      </c>
      <c r="J30" s="13">
        <v>600</v>
      </c>
      <c r="K30" s="13">
        <v>600</v>
      </c>
    </row>
    <row r="31" spans="1:13" ht="14.25" customHeight="1" x14ac:dyDescent="0.25">
      <c r="A31" s="11">
        <v>3631</v>
      </c>
      <c r="B31" s="12" t="s">
        <v>58</v>
      </c>
      <c r="C31" s="12">
        <v>0</v>
      </c>
      <c r="D31" s="12">
        <v>0</v>
      </c>
      <c r="E31" s="12">
        <v>12</v>
      </c>
      <c r="F31" s="13">
        <v>0</v>
      </c>
      <c r="G31" s="13">
        <v>0</v>
      </c>
      <c r="H31" s="13">
        <v>0</v>
      </c>
      <c r="I31" s="13">
        <v>0</v>
      </c>
      <c r="J31" s="13">
        <v>0</v>
      </c>
      <c r="K31" s="13">
        <v>0</v>
      </c>
    </row>
    <row r="32" spans="1:13" ht="14.25" customHeight="1" x14ac:dyDescent="0.25">
      <c r="A32" s="11">
        <v>3632</v>
      </c>
      <c r="B32" s="12" t="s">
        <v>82</v>
      </c>
      <c r="C32" s="12">
        <v>0</v>
      </c>
      <c r="D32" s="12">
        <v>9</v>
      </c>
      <c r="E32" s="12">
        <v>9</v>
      </c>
      <c r="F32" s="13">
        <v>0</v>
      </c>
      <c r="G32" s="13">
        <v>0</v>
      </c>
      <c r="H32" s="13">
        <v>0</v>
      </c>
      <c r="I32" s="13">
        <v>0</v>
      </c>
      <c r="J32" s="13">
        <v>0</v>
      </c>
      <c r="K32" s="13">
        <v>0</v>
      </c>
    </row>
    <row r="33" spans="1:14" ht="14.25" customHeight="1" x14ac:dyDescent="0.25">
      <c r="A33" s="11">
        <v>3635</v>
      </c>
      <c r="B33" s="12" t="s">
        <v>104</v>
      </c>
      <c r="C33" s="12">
        <v>0</v>
      </c>
      <c r="D33" s="12">
        <v>0</v>
      </c>
      <c r="E33" s="12">
        <v>47</v>
      </c>
      <c r="F33" s="13">
        <v>43</v>
      </c>
      <c r="G33" s="13">
        <v>0</v>
      </c>
      <c r="H33" s="13">
        <v>0</v>
      </c>
      <c r="I33" s="13">
        <v>0</v>
      </c>
      <c r="J33" s="13">
        <v>0</v>
      </c>
      <c r="K33" s="13">
        <v>0</v>
      </c>
    </row>
    <row r="34" spans="1:14" ht="14.25" customHeight="1" x14ac:dyDescent="0.25">
      <c r="A34" s="11">
        <v>3639</v>
      </c>
      <c r="B34" s="12" t="s">
        <v>44</v>
      </c>
      <c r="C34" s="12">
        <v>92</v>
      </c>
      <c r="D34" s="12">
        <v>231</v>
      </c>
      <c r="E34" s="12">
        <v>470</v>
      </c>
      <c r="F34" s="13">
        <v>330</v>
      </c>
      <c r="G34" s="13">
        <v>200</v>
      </c>
      <c r="H34" s="13">
        <v>260</v>
      </c>
      <c r="I34" s="13">
        <v>220</v>
      </c>
      <c r="J34" s="13">
        <v>220</v>
      </c>
      <c r="K34" s="13">
        <v>220</v>
      </c>
    </row>
    <row r="35" spans="1:14" ht="14.25" customHeight="1" x14ac:dyDescent="0.25">
      <c r="A35" s="11">
        <v>3722</v>
      </c>
      <c r="B35" s="12" t="s">
        <v>38</v>
      </c>
      <c r="C35" s="12">
        <v>574</v>
      </c>
      <c r="D35" s="12">
        <v>702</v>
      </c>
      <c r="E35" s="12">
        <v>656</v>
      </c>
      <c r="F35" s="13">
        <v>666</v>
      </c>
      <c r="G35" s="13">
        <v>700</v>
      </c>
      <c r="H35" s="13">
        <v>770</v>
      </c>
      <c r="I35" s="13">
        <v>810</v>
      </c>
      <c r="J35" s="13">
        <v>750</v>
      </c>
      <c r="K35" s="13">
        <v>750</v>
      </c>
    </row>
    <row r="36" spans="1:14" ht="14.25" customHeight="1" x14ac:dyDescent="0.25">
      <c r="A36" s="11">
        <v>5311</v>
      </c>
      <c r="B36" s="12" t="s">
        <v>50</v>
      </c>
      <c r="C36" s="12">
        <v>121</v>
      </c>
      <c r="D36" s="12">
        <v>100</v>
      </c>
      <c r="E36" s="12">
        <v>155</v>
      </c>
      <c r="F36" s="13">
        <v>45</v>
      </c>
      <c r="G36" s="13">
        <v>100</v>
      </c>
      <c r="H36" s="13">
        <v>70</v>
      </c>
      <c r="I36" s="13">
        <v>60</v>
      </c>
      <c r="J36" s="13">
        <v>70</v>
      </c>
      <c r="K36" s="13">
        <v>70</v>
      </c>
    </row>
    <row r="37" spans="1:14" ht="14.25" customHeight="1" x14ac:dyDescent="0.25">
      <c r="A37" s="11">
        <v>5512</v>
      </c>
      <c r="B37" s="12" t="s">
        <v>142</v>
      </c>
      <c r="C37" s="12">
        <v>0</v>
      </c>
      <c r="D37" s="12">
        <v>0</v>
      </c>
      <c r="E37" s="12">
        <v>0</v>
      </c>
      <c r="F37" s="13">
        <v>0</v>
      </c>
      <c r="G37" s="13">
        <v>0</v>
      </c>
      <c r="H37" s="13">
        <v>30</v>
      </c>
      <c r="I37" s="13">
        <v>30</v>
      </c>
      <c r="J37" s="13">
        <v>30</v>
      </c>
      <c r="K37" s="13">
        <v>30</v>
      </c>
    </row>
    <row r="38" spans="1:14" ht="14.25" customHeight="1" x14ac:dyDescent="0.25">
      <c r="A38" s="11">
        <v>6171</v>
      </c>
      <c r="B38" s="12" t="s">
        <v>13</v>
      </c>
      <c r="C38" s="13">
        <v>262</v>
      </c>
      <c r="D38" s="13">
        <v>815</v>
      </c>
      <c r="E38" s="13">
        <v>284</v>
      </c>
      <c r="F38" s="13">
        <v>106</v>
      </c>
      <c r="G38" s="13">
        <v>100</v>
      </c>
      <c r="H38" s="13">
        <v>100</v>
      </c>
      <c r="I38" s="13">
        <v>100</v>
      </c>
      <c r="J38" s="13">
        <v>100</v>
      </c>
      <c r="K38" s="13">
        <v>100</v>
      </c>
    </row>
    <row r="39" spans="1:14" ht="14.25" customHeight="1" x14ac:dyDescent="0.25">
      <c r="A39" s="11">
        <v>6310</v>
      </c>
      <c r="B39" s="12" t="s">
        <v>14</v>
      </c>
      <c r="C39" s="12">
        <v>234</v>
      </c>
      <c r="D39" s="12">
        <v>85</v>
      </c>
      <c r="E39" s="12">
        <v>87</v>
      </c>
      <c r="F39" s="13">
        <v>73</v>
      </c>
      <c r="G39" s="13">
        <v>65</v>
      </c>
      <c r="H39" s="13">
        <v>66</v>
      </c>
      <c r="I39" s="13">
        <v>50</v>
      </c>
      <c r="J39" s="13">
        <v>50</v>
      </c>
      <c r="K39" s="13">
        <v>50</v>
      </c>
    </row>
    <row r="40" spans="1:14" ht="14.25" customHeight="1" x14ac:dyDescent="0.25">
      <c r="A40" s="11">
        <v>6311</v>
      </c>
      <c r="B40" s="12" t="s">
        <v>129</v>
      </c>
      <c r="C40" s="12">
        <v>0</v>
      </c>
      <c r="D40" s="12">
        <v>0</v>
      </c>
      <c r="E40" s="12">
        <v>0</v>
      </c>
      <c r="F40" s="13">
        <v>1000</v>
      </c>
      <c r="G40" s="13">
        <v>0</v>
      </c>
      <c r="H40" s="13">
        <v>1200</v>
      </c>
      <c r="I40" s="13">
        <v>0</v>
      </c>
      <c r="J40" s="13">
        <v>0</v>
      </c>
      <c r="K40" s="13">
        <v>0</v>
      </c>
      <c r="N40" s="63"/>
    </row>
    <row r="41" spans="1:14" ht="14.25" customHeight="1" x14ac:dyDescent="0.25">
      <c r="A41" s="11">
        <v>6399</v>
      </c>
      <c r="B41" s="12" t="s">
        <v>130</v>
      </c>
      <c r="C41" s="12">
        <v>0</v>
      </c>
      <c r="D41" s="12">
        <v>60</v>
      </c>
      <c r="E41" s="12">
        <v>0</v>
      </c>
      <c r="F41" s="13">
        <v>0</v>
      </c>
      <c r="G41" s="13">
        <v>0</v>
      </c>
      <c r="H41" s="13">
        <v>0</v>
      </c>
      <c r="I41" s="13">
        <v>0</v>
      </c>
      <c r="J41" s="13">
        <v>0</v>
      </c>
      <c r="K41" s="13">
        <v>0</v>
      </c>
    </row>
    <row r="42" spans="1:14" ht="14.25" customHeight="1" x14ac:dyDescent="0.25">
      <c r="A42" s="11">
        <v>6409</v>
      </c>
      <c r="B42" s="12" t="s">
        <v>49</v>
      </c>
      <c r="C42" s="12">
        <v>24</v>
      </c>
      <c r="D42" s="12">
        <v>2</v>
      </c>
      <c r="E42" s="12">
        <v>10</v>
      </c>
      <c r="F42" s="13">
        <v>3</v>
      </c>
      <c r="G42" s="13">
        <v>0</v>
      </c>
      <c r="H42" s="13">
        <v>1</v>
      </c>
      <c r="I42" s="13">
        <v>0</v>
      </c>
      <c r="J42" s="13">
        <v>0</v>
      </c>
      <c r="K42" s="13">
        <v>0</v>
      </c>
    </row>
    <row r="43" spans="1:14" ht="14.25" customHeight="1" x14ac:dyDescent="0.25">
      <c r="A43" s="11">
        <v>2420</v>
      </c>
      <c r="B43" s="12" t="s">
        <v>111</v>
      </c>
      <c r="C43" s="12">
        <v>0</v>
      </c>
      <c r="D43" s="12">
        <v>0</v>
      </c>
      <c r="E43" s="12">
        <v>0</v>
      </c>
      <c r="F43" s="13">
        <v>0</v>
      </c>
      <c r="G43" s="13">
        <v>75</v>
      </c>
      <c r="H43" s="13">
        <v>30</v>
      </c>
      <c r="I43" s="13">
        <v>25</v>
      </c>
      <c r="J43" s="13">
        <v>0</v>
      </c>
      <c r="K43" s="13">
        <v>0</v>
      </c>
    </row>
    <row r="44" spans="1:14" ht="14.25" customHeight="1" thickBot="1" x14ac:dyDescent="0.3">
      <c r="A44" s="15">
        <v>2451</v>
      </c>
      <c r="B44" s="16" t="s">
        <v>103</v>
      </c>
      <c r="C44" s="19">
        <v>0</v>
      </c>
      <c r="D44" s="23">
        <v>0</v>
      </c>
      <c r="E44" s="19">
        <v>300</v>
      </c>
      <c r="F44" s="19">
        <v>400</v>
      </c>
      <c r="G44" s="19">
        <v>300</v>
      </c>
      <c r="H44" s="19">
        <v>300</v>
      </c>
      <c r="I44" s="40">
        <v>0</v>
      </c>
      <c r="J44" s="17">
        <v>0</v>
      </c>
      <c r="K44" s="17">
        <v>0</v>
      </c>
    </row>
    <row r="45" spans="1:14" s="20" customFormat="1" ht="14.25" customHeight="1" thickBot="1" x14ac:dyDescent="0.3">
      <c r="A45" s="32" t="s">
        <v>107</v>
      </c>
      <c r="B45" s="33" t="s">
        <v>9</v>
      </c>
      <c r="C45" s="34">
        <f t="shared" ref="C45:K45" si="1">SUM(C21:C44)</f>
        <v>3569</v>
      </c>
      <c r="D45" s="35">
        <f t="shared" si="1"/>
        <v>4197</v>
      </c>
      <c r="E45" s="34">
        <f t="shared" si="1"/>
        <v>5893</v>
      </c>
      <c r="F45" s="34">
        <f t="shared" si="1"/>
        <v>6227</v>
      </c>
      <c r="G45" s="34">
        <f t="shared" si="1"/>
        <v>6010</v>
      </c>
      <c r="H45" s="35">
        <f t="shared" si="1"/>
        <v>9531</v>
      </c>
      <c r="I45" s="34">
        <f t="shared" si="1"/>
        <v>5205</v>
      </c>
      <c r="J45" s="34">
        <f t="shared" si="1"/>
        <v>5180</v>
      </c>
      <c r="K45" s="34">
        <f t="shared" si="1"/>
        <v>5180</v>
      </c>
    </row>
    <row r="46" spans="1:14" s="20" customFormat="1" ht="14.25" customHeight="1" x14ac:dyDescent="0.25">
      <c r="A46" s="83">
        <v>2321</v>
      </c>
      <c r="B46" s="12" t="s">
        <v>143</v>
      </c>
      <c r="C46" s="84">
        <v>0</v>
      </c>
      <c r="D46" s="84">
        <v>0</v>
      </c>
      <c r="E46" s="84">
        <v>0</v>
      </c>
      <c r="F46" s="84">
        <v>0</v>
      </c>
      <c r="G46" s="84">
        <v>0</v>
      </c>
      <c r="H46" s="84">
        <v>450</v>
      </c>
      <c r="I46" s="84">
        <v>230</v>
      </c>
      <c r="J46" s="84">
        <v>0</v>
      </c>
      <c r="K46" s="84">
        <v>0</v>
      </c>
    </row>
    <row r="47" spans="1:14" ht="14.25" customHeight="1" x14ac:dyDescent="0.25">
      <c r="A47" s="80">
        <v>3639</v>
      </c>
      <c r="B47" s="81" t="s">
        <v>123</v>
      </c>
      <c r="C47" s="82">
        <v>1000</v>
      </c>
      <c r="D47" s="82">
        <v>4363</v>
      </c>
      <c r="E47" s="82">
        <v>4112</v>
      </c>
      <c r="F47" s="82">
        <v>132</v>
      </c>
      <c r="G47" s="82">
        <v>0</v>
      </c>
      <c r="H47" s="82">
        <v>101</v>
      </c>
      <c r="I47" s="82">
        <v>0</v>
      </c>
      <c r="J47" s="82">
        <v>0</v>
      </c>
      <c r="K47" s="82">
        <v>0</v>
      </c>
    </row>
    <row r="48" spans="1:14" ht="14.25" customHeight="1" x14ac:dyDescent="0.25">
      <c r="A48" s="11">
        <v>3412</v>
      </c>
      <c r="B48" s="12" t="s">
        <v>52</v>
      </c>
      <c r="C48" s="13">
        <v>85</v>
      </c>
      <c r="D48" s="13">
        <v>0</v>
      </c>
      <c r="E48" s="13">
        <v>0</v>
      </c>
      <c r="F48" s="13">
        <v>0</v>
      </c>
      <c r="G48" s="13">
        <v>0</v>
      </c>
      <c r="H48" s="13">
        <v>0</v>
      </c>
      <c r="I48" s="13">
        <v>0</v>
      </c>
      <c r="J48" s="13">
        <v>0</v>
      </c>
      <c r="K48" s="13">
        <v>0</v>
      </c>
    </row>
    <row r="49" spans="1:11" ht="14.25" customHeight="1" x14ac:dyDescent="0.25">
      <c r="A49" s="11">
        <v>6171</v>
      </c>
      <c r="B49" s="12" t="s">
        <v>74</v>
      </c>
      <c r="C49" s="13">
        <v>5</v>
      </c>
      <c r="D49" s="13">
        <v>0</v>
      </c>
      <c r="E49" s="13">
        <v>344</v>
      </c>
      <c r="F49" s="13">
        <v>0</v>
      </c>
      <c r="G49" s="13">
        <v>0</v>
      </c>
      <c r="H49" s="13">
        <v>0</v>
      </c>
      <c r="I49" s="13">
        <v>0</v>
      </c>
      <c r="J49" s="13">
        <v>0</v>
      </c>
      <c r="K49" s="13">
        <v>0</v>
      </c>
    </row>
    <row r="50" spans="1:11" ht="14.25" customHeight="1" thickBot="1" x14ac:dyDescent="0.3">
      <c r="A50" s="21">
        <v>2219</v>
      </c>
      <c r="B50" s="22" t="s">
        <v>70</v>
      </c>
      <c r="C50" s="19">
        <v>0</v>
      </c>
      <c r="D50" s="19">
        <v>0</v>
      </c>
      <c r="E50" s="19">
        <v>0</v>
      </c>
      <c r="F50" s="19">
        <v>0</v>
      </c>
      <c r="G50" s="19">
        <v>0</v>
      </c>
      <c r="H50" s="19">
        <v>0</v>
      </c>
      <c r="I50" s="19">
        <v>0</v>
      </c>
      <c r="J50" s="17">
        <v>0</v>
      </c>
      <c r="K50" s="17">
        <v>0</v>
      </c>
    </row>
    <row r="51" spans="1:11" s="20" customFormat="1" ht="14.25" customHeight="1" thickBot="1" x14ac:dyDescent="0.3">
      <c r="A51" s="32" t="s">
        <v>87</v>
      </c>
      <c r="B51" s="33" t="s">
        <v>15</v>
      </c>
      <c r="C51" s="34">
        <f t="shared" ref="C51:K51" si="2">SUM(C47:C50)</f>
        <v>1090</v>
      </c>
      <c r="D51" s="34">
        <f t="shared" si="2"/>
        <v>4363</v>
      </c>
      <c r="E51" s="34">
        <f t="shared" si="2"/>
        <v>4456</v>
      </c>
      <c r="F51" s="36">
        <f t="shared" si="2"/>
        <v>132</v>
      </c>
      <c r="G51" s="36">
        <f t="shared" si="2"/>
        <v>0</v>
      </c>
      <c r="H51" s="36">
        <f>SUM(H46:H50)</f>
        <v>551</v>
      </c>
      <c r="I51" s="34">
        <f t="shared" si="2"/>
        <v>0</v>
      </c>
      <c r="J51" s="34">
        <f t="shared" si="2"/>
        <v>0</v>
      </c>
      <c r="K51" s="34">
        <f t="shared" si="2"/>
        <v>0</v>
      </c>
    </row>
    <row r="52" spans="1:11" ht="14.25" customHeight="1" x14ac:dyDescent="0.25">
      <c r="A52" s="7">
        <v>4111</v>
      </c>
      <c r="B52" s="8" t="s">
        <v>51</v>
      </c>
      <c r="C52" s="8">
        <v>185</v>
      </c>
      <c r="D52" s="8">
        <v>18</v>
      </c>
      <c r="E52" s="8">
        <v>160</v>
      </c>
      <c r="F52" s="9">
        <v>150</v>
      </c>
      <c r="G52" s="9">
        <v>0</v>
      </c>
      <c r="H52" s="9">
        <v>222</v>
      </c>
      <c r="I52" s="9">
        <v>0</v>
      </c>
      <c r="J52" s="9">
        <v>0</v>
      </c>
      <c r="K52" s="9">
        <v>0</v>
      </c>
    </row>
    <row r="53" spans="1:11" ht="14.25" customHeight="1" x14ac:dyDescent="0.25">
      <c r="A53" s="11">
        <v>4112</v>
      </c>
      <c r="B53" s="12" t="s">
        <v>67</v>
      </c>
      <c r="C53" s="13">
        <v>7914</v>
      </c>
      <c r="D53" s="13">
        <v>6705</v>
      </c>
      <c r="E53" s="13">
        <v>6017</v>
      </c>
      <c r="F53" s="13">
        <v>5256</v>
      </c>
      <c r="G53" s="13">
        <v>5256</v>
      </c>
      <c r="H53" s="13">
        <v>5289</v>
      </c>
      <c r="I53" s="13">
        <v>5300</v>
      </c>
      <c r="J53" s="13">
        <v>5320</v>
      </c>
      <c r="K53" s="13">
        <v>5350</v>
      </c>
    </row>
    <row r="54" spans="1:11" ht="14.25" customHeight="1" x14ac:dyDescent="0.25">
      <c r="A54" s="11">
        <v>4113</v>
      </c>
      <c r="B54" s="12" t="s">
        <v>64</v>
      </c>
      <c r="C54" s="13">
        <v>0</v>
      </c>
      <c r="D54" s="13">
        <v>0</v>
      </c>
      <c r="E54" s="13">
        <v>12</v>
      </c>
      <c r="F54" s="13">
        <v>0</v>
      </c>
      <c r="G54" s="13">
        <v>0</v>
      </c>
      <c r="H54" s="13">
        <v>0</v>
      </c>
      <c r="I54" s="13">
        <v>0</v>
      </c>
      <c r="J54" s="13">
        <v>0</v>
      </c>
      <c r="K54" s="13">
        <v>0</v>
      </c>
    </row>
    <row r="55" spans="1:11" ht="14.25" customHeight="1" x14ac:dyDescent="0.25">
      <c r="A55" s="11">
        <v>4116</v>
      </c>
      <c r="B55" s="12" t="s">
        <v>144</v>
      </c>
      <c r="C55" s="13">
        <v>1648</v>
      </c>
      <c r="D55" s="13">
        <v>1900</v>
      </c>
      <c r="E55" s="13">
        <v>39</v>
      </c>
      <c r="F55" s="13">
        <v>10</v>
      </c>
      <c r="G55" s="13">
        <v>0</v>
      </c>
      <c r="H55" s="13">
        <v>763</v>
      </c>
      <c r="I55" s="13">
        <v>0</v>
      </c>
      <c r="J55" s="13">
        <v>0</v>
      </c>
      <c r="K55" s="13">
        <v>0</v>
      </c>
    </row>
    <row r="56" spans="1:11" ht="14.25" customHeight="1" x14ac:dyDescent="0.25">
      <c r="A56" s="11">
        <v>4116</v>
      </c>
      <c r="B56" s="12" t="s">
        <v>89</v>
      </c>
      <c r="C56" s="13">
        <v>0</v>
      </c>
      <c r="D56" s="13">
        <v>1711</v>
      </c>
      <c r="E56" s="13">
        <v>1201</v>
      </c>
      <c r="F56" s="13">
        <v>0</v>
      </c>
      <c r="G56" s="13">
        <v>0</v>
      </c>
      <c r="H56" s="13">
        <v>0</v>
      </c>
      <c r="I56" s="13">
        <v>0</v>
      </c>
      <c r="J56" s="13">
        <v>0</v>
      </c>
      <c r="K56" s="13">
        <v>0</v>
      </c>
    </row>
    <row r="57" spans="1:11" ht="14.25" customHeight="1" x14ac:dyDescent="0.25">
      <c r="A57" s="11">
        <v>4121</v>
      </c>
      <c r="B57" s="12" t="s">
        <v>117</v>
      </c>
      <c r="C57" s="13">
        <v>2160</v>
      </c>
      <c r="D57" s="13">
        <v>2261</v>
      </c>
      <c r="E57" s="13">
        <v>1901</v>
      </c>
      <c r="F57" s="13">
        <v>1616</v>
      </c>
      <c r="G57" s="13">
        <v>1420</v>
      </c>
      <c r="H57" s="13">
        <v>1570</v>
      </c>
      <c r="I57" s="13">
        <v>1420</v>
      </c>
      <c r="J57" s="13">
        <v>1420</v>
      </c>
      <c r="K57" s="13">
        <v>1420</v>
      </c>
    </row>
    <row r="58" spans="1:11" ht="14.25" customHeight="1" x14ac:dyDescent="0.25">
      <c r="A58" s="11">
        <v>4122</v>
      </c>
      <c r="B58" s="12" t="s">
        <v>33</v>
      </c>
      <c r="C58" s="12">
        <v>92</v>
      </c>
      <c r="D58" s="13">
        <v>1501</v>
      </c>
      <c r="E58" s="13">
        <v>2087</v>
      </c>
      <c r="F58" s="13">
        <v>1659</v>
      </c>
      <c r="G58" s="13">
        <v>0</v>
      </c>
      <c r="H58" s="13">
        <v>69</v>
      </c>
      <c r="I58" s="13">
        <v>237</v>
      </c>
      <c r="J58" s="13">
        <v>0</v>
      </c>
      <c r="K58" s="13">
        <v>0</v>
      </c>
    </row>
    <row r="59" spans="1:11" ht="14.25" customHeight="1" x14ac:dyDescent="0.25">
      <c r="A59" s="11">
        <v>4131</v>
      </c>
      <c r="B59" s="12" t="s">
        <v>18</v>
      </c>
      <c r="C59" s="13">
        <v>2400</v>
      </c>
      <c r="D59" s="13">
        <v>2276</v>
      </c>
      <c r="E59" s="13">
        <v>2805</v>
      </c>
      <c r="F59" s="13">
        <v>2000</v>
      </c>
      <c r="G59" s="13">
        <v>2000</v>
      </c>
      <c r="H59" s="13">
        <v>2000</v>
      </c>
      <c r="I59" s="13">
        <v>4000</v>
      </c>
      <c r="J59" s="13">
        <v>4000</v>
      </c>
      <c r="K59" s="13">
        <v>4000</v>
      </c>
    </row>
    <row r="60" spans="1:11" ht="14.25" customHeight="1" x14ac:dyDescent="0.25">
      <c r="A60" s="11"/>
      <c r="B60" s="12" t="s">
        <v>102</v>
      </c>
      <c r="C60" s="13">
        <v>0</v>
      </c>
      <c r="D60" s="13">
        <v>0</v>
      </c>
      <c r="E60" s="13">
        <v>0</v>
      </c>
      <c r="F60" s="13">
        <v>1700</v>
      </c>
      <c r="G60" s="13">
        <v>1700</v>
      </c>
      <c r="H60" s="13">
        <v>1700</v>
      </c>
      <c r="I60" s="13">
        <v>1700</v>
      </c>
      <c r="J60" s="13">
        <v>1700</v>
      </c>
      <c r="K60" s="13">
        <v>1700</v>
      </c>
    </row>
    <row r="61" spans="1:11" ht="14.25" customHeight="1" x14ac:dyDescent="0.25">
      <c r="A61" s="11">
        <v>4139</v>
      </c>
      <c r="B61" s="12" t="s">
        <v>37</v>
      </c>
      <c r="C61" s="12">
        <v>550</v>
      </c>
      <c r="D61" s="12">
        <v>550</v>
      </c>
      <c r="E61" s="12">
        <v>0</v>
      </c>
      <c r="F61" s="13">
        <v>550</v>
      </c>
      <c r="G61" s="13">
        <v>550</v>
      </c>
      <c r="H61" s="13">
        <v>550</v>
      </c>
      <c r="I61" s="13">
        <v>550</v>
      </c>
      <c r="J61" s="13">
        <v>550</v>
      </c>
      <c r="K61" s="13">
        <v>550</v>
      </c>
    </row>
    <row r="62" spans="1:11" ht="14.25" customHeight="1" x14ac:dyDescent="0.25">
      <c r="A62" s="11">
        <v>4211</v>
      </c>
      <c r="B62" s="12" t="s">
        <v>73</v>
      </c>
      <c r="C62" s="13">
        <v>0</v>
      </c>
      <c r="D62" s="13">
        <v>0</v>
      </c>
      <c r="E62" s="13">
        <v>0</v>
      </c>
      <c r="F62" s="13">
        <v>0</v>
      </c>
      <c r="G62" s="13">
        <v>0</v>
      </c>
      <c r="H62" s="13">
        <v>0</v>
      </c>
      <c r="I62" s="13">
        <v>0</v>
      </c>
      <c r="J62" s="13">
        <v>0</v>
      </c>
      <c r="K62" s="13">
        <v>0</v>
      </c>
    </row>
    <row r="63" spans="1:11" ht="14.25" customHeight="1" x14ac:dyDescent="0.25">
      <c r="A63" s="11">
        <v>4213.6000000000004</v>
      </c>
      <c r="B63" s="12" t="s">
        <v>65</v>
      </c>
      <c r="C63" s="13">
        <v>8291</v>
      </c>
      <c r="D63" s="13">
        <v>0</v>
      </c>
      <c r="E63" s="13">
        <v>0</v>
      </c>
      <c r="F63" s="13">
        <v>116</v>
      </c>
      <c r="G63" s="13">
        <v>9110</v>
      </c>
      <c r="H63" s="13">
        <v>8248</v>
      </c>
      <c r="I63" s="13">
        <v>4876</v>
      </c>
      <c r="J63" s="13">
        <v>0</v>
      </c>
      <c r="K63" s="13">
        <v>0</v>
      </c>
    </row>
    <row r="64" spans="1:11" ht="14.25" customHeight="1" x14ac:dyDescent="0.25">
      <c r="A64" s="11">
        <v>4221</v>
      </c>
      <c r="B64" s="12" t="s">
        <v>91</v>
      </c>
      <c r="C64" s="13">
        <v>0</v>
      </c>
      <c r="D64" s="13">
        <v>16</v>
      </c>
      <c r="E64" s="13">
        <v>0</v>
      </c>
      <c r="F64" s="13">
        <v>0</v>
      </c>
      <c r="G64" s="13">
        <v>0</v>
      </c>
      <c r="H64" s="13">
        <v>0</v>
      </c>
      <c r="I64" s="13">
        <v>0</v>
      </c>
      <c r="J64" s="13">
        <v>0</v>
      </c>
      <c r="K64" s="13">
        <v>0</v>
      </c>
    </row>
    <row r="65" spans="1:14" ht="14.25" customHeight="1" thickBot="1" x14ac:dyDescent="0.3">
      <c r="A65" s="25">
        <v>4222.3</v>
      </c>
      <c r="B65" s="109" t="s">
        <v>179</v>
      </c>
      <c r="C65" s="26">
        <v>371</v>
      </c>
      <c r="D65" s="26">
        <v>338</v>
      </c>
      <c r="E65" s="26">
        <v>267</v>
      </c>
      <c r="F65" s="26">
        <v>1561</v>
      </c>
      <c r="G65" s="26">
        <v>6190</v>
      </c>
      <c r="H65" s="26">
        <v>2840</v>
      </c>
      <c r="I65" s="26">
        <v>8972</v>
      </c>
      <c r="J65" s="26">
        <v>0</v>
      </c>
      <c r="K65" s="26">
        <v>0</v>
      </c>
    </row>
    <row r="66" spans="1:14" s="20" customFormat="1" ht="15.75" customHeight="1" thickBot="1" x14ac:dyDescent="0.3">
      <c r="A66" s="37" t="s">
        <v>88</v>
      </c>
      <c r="B66" s="38" t="s">
        <v>16</v>
      </c>
      <c r="C66" s="34">
        <f t="shared" ref="C66:K66" si="3">SUM(C52:C65)</f>
        <v>23611</v>
      </c>
      <c r="D66" s="34">
        <f t="shared" si="3"/>
        <v>17276</v>
      </c>
      <c r="E66" s="34">
        <f t="shared" si="3"/>
        <v>14489</v>
      </c>
      <c r="F66" s="34">
        <f t="shared" si="3"/>
        <v>14618</v>
      </c>
      <c r="G66" s="34">
        <f t="shared" si="3"/>
        <v>26226</v>
      </c>
      <c r="H66" s="34">
        <f t="shared" si="3"/>
        <v>23251</v>
      </c>
      <c r="I66" s="34">
        <f t="shared" si="3"/>
        <v>27055</v>
      </c>
      <c r="J66" s="34">
        <f t="shared" si="3"/>
        <v>12990</v>
      </c>
      <c r="K66" s="34">
        <f t="shared" si="3"/>
        <v>13020</v>
      </c>
    </row>
    <row r="67" spans="1:14" s="24" customFormat="1" ht="15.75" customHeight="1" thickBot="1" x14ac:dyDescent="0.3">
      <c r="A67" s="27"/>
      <c r="B67" s="28" t="s">
        <v>84</v>
      </c>
      <c r="C67" s="29">
        <f t="shared" ref="C67:K67" si="4">C20+C45+C51+C66</f>
        <v>72182</v>
      </c>
      <c r="D67" s="29">
        <f t="shared" si="4"/>
        <v>68346</v>
      </c>
      <c r="E67" s="29">
        <f t="shared" si="4"/>
        <v>70105</v>
      </c>
      <c r="F67" s="29">
        <f t="shared" si="4"/>
        <v>81000</v>
      </c>
      <c r="G67" s="29">
        <f t="shared" si="4"/>
        <v>90279</v>
      </c>
      <c r="H67" s="29">
        <f>H20+H45+H51+H66</f>
        <v>97813</v>
      </c>
      <c r="I67" s="29">
        <f t="shared" si="4"/>
        <v>96593</v>
      </c>
      <c r="J67" s="29">
        <f t="shared" si="4"/>
        <v>82513</v>
      </c>
      <c r="K67" s="29">
        <f t="shared" si="4"/>
        <v>82543</v>
      </c>
      <c r="N67" s="106"/>
    </row>
    <row r="68" spans="1:14" x14ac:dyDescent="0.2">
      <c r="A68" s="3"/>
      <c r="B68" s="4"/>
      <c r="C68" s="5"/>
      <c r="D68" s="5"/>
      <c r="E68" s="5"/>
      <c r="F68" s="5"/>
      <c r="G68" s="5"/>
      <c r="H68" s="5"/>
      <c r="N68" s="107"/>
    </row>
    <row r="69" spans="1:14" ht="14.25" x14ac:dyDescent="0.25">
      <c r="A69" s="135" t="s">
        <v>72</v>
      </c>
      <c r="B69" s="135"/>
      <c r="C69" s="135"/>
      <c r="D69" s="135"/>
      <c r="E69" s="135"/>
      <c r="F69" s="135"/>
      <c r="G69" s="135"/>
      <c r="H69" s="135"/>
      <c r="N69" s="107"/>
    </row>
    <row r="70" spans="1:14" ht="14.25" x14ac:dyDescent="0.25">
      <c r="A70" s="136" t="s">
        <v>124</v>
      </c>
      <c r="B70" s="136"/>
      <c r="C70" s="136"/>
      <c r="D70" s="136"/>
      <c r="E70" s="136"/>
      <c r="F70" s="136"/>
      <c r="G70" s="136"/>
      <c r="H70" s="136"/>
      <c r="N70" s="107"/>
    </row>
    <row r="71" spans="1:14" ht="14.25" x14ac:dyDescent="0.25">
      <c r="A71" s="136" t="s">
        <v>242</v>
      </c>
      <c r="B71" s="136"/>
      <c r="C71" s="136"/>
      <c r="D71" s="136"/>
      <c r="E71" s="136"/>
      <c r="F71" s="136"/>
      <c r="G71" s="41"/>
      <c r="H71" s="41"/>
      <c r="N71" s="107"/>
    </row>
    <row r="72" spans="1:14" ht="14.25" x14ac:dyDescent="0.25">
      <c r="A72" s="136" t="s">
        <v>125</v>
      </c>
      <c r="B72" s="136"/>
      <c r="C72" s="136"/>
      <c r="D72" s="136"/>
      <c r="E72" s="136"/>
      <c r="F72" s="136"/>
      <c r="G72" s="136"/>
      <c r="H72" s="136"/>
      <c r="N72" s="107"/>
    </row>
    <row r="73" spans="1:14" ht="14.25" x14ac:dyDescent="0.25">
      <c r="A73" s="136" t="s">
        <v>126</v>
      </c>
      <c r="B73" s="136"/>
      <c r="C73" s="136"/>
      <c r="D73" s="136"/>
      <c r="E73" s="136"/>
      <c r="F73" s="136"/>
      <c r="G73" s="136"/>
      <c r="H73" s="136"/>
    </row>
    <row r="74" spans="1:14" ht="14.25" x14ac:dyDescent="0.25">
      <c r="A74" s="136" t="s">
        <v>127</v>
      </c>
      <c r="B74" s="136"/>
      <c r="C74" s="136"/>
      <c r="D74" s="136"/>
      <c r="E74" s="136"/>
      <c r="F74" s="136"/>
      <c r="G74" s="136"/>
      <c r="H74" s="136"/>
    </row>
    <row r="75" spans="1:14" ht="13.5" thickBot="1" x14ac:dyDescent="0.25">
      <c r="A75" s="6"/>
      <c r="B75" s="6"/>
      <c r="C75" s="6"/>
      <c r="D75" s="6"/>
      <c r="E75" s="6"/>
      <c r="F75" s="6"/>
      <c r="G75" s="6"/>
      <c r="H75" s="6"/>
    </row>
    <row r="76" spans="1:14" ht="19.5" customHeight="1" thickBot="1" x14ac:dyDescent="0.3">
      <c r="A76" s="137" t="s">
        <v>42</v>
      </c>
      <c r="B76" s="138"/>
      <c r="C76" s="30" t="s">
        <v>80</v>
      </c>
      <c r="D76" s="31" t="s">
        <v>93</v>
      </c>
      <c r="E76" s="30" t="s">
        <v>109</v>
      </c>
      <c r="F76" s="30" t="s">
        <v>122</v>
      </c>
      <c r="G76" s="30" t="s">
        <v>128</v>
      </c>
      <c r="H76" s="31" t="s">
        <v>121</v>
      </c>
      <c r="I76" s="30" t="s">
        <v>136</v>
      </c>
      <c r="J76" s="30" t="s">
        <v>110</v>
      </c>
      <c r="K76" s="30" t="s">
        <v>120</v>
      </c>
    </row>
    <row r="77" spans="1:14" ht="14.25" customHeight="1" x14ac:dyDescent="0.25">
      <c r="A77" s="7">
        <v>1014</v>
      </c>
      <c r="B77" s="8" t="s">
        <v>59</v>
      </c>
      <c r="C77" s="9">
        <v>57</v>
      </c>
      <c r="D77" s="9">
        <v>52</v>
      </c>
      <c r="E77" s="9">
        <v>51</v>
      </c>
      <c r="F77" s="9">
        <v>49</v>
      </c>
      <c r="G77" s="9">
        <v>55</v>
      </c>
      <c r="H77" s="9">
        <v>85</v>
      </c>
      <c r="I77" s="8">
        <v>50</v>
      </c>
      <c r="J77" s="9">
        <v>50</v>
      </c>
      <c r="K77" s="9">
        <v>50</v>
      </c>
    </row>
    <row r="78" spans="1:14" ht="14.25" customHeight="1" x14ac:dyDescent="0.25">
      <c r="A78" s="11">
        <v>1032</v>
      </c>
      <c r="B78" s="12" t="s">
        <v>45</v>
      </c>
      <c r="C78" s="13">
        <v>28</v>
      </c>
      <c r="D78" s="13">
        <v>47</v>
      </c>
      <c r="E78" s="13">
        <v>41</v>
      </c>
      <c r="F78" s="13">
        <v>28</v>
      </c>
      <c r="G78" s="13">
        <v>80</v>
      </c>
      <c r="H78" s="13">
        <v>20</v>
      </c>
      <c r="I78" s="12">
        <v>50</v>
      </c>
      <c r="J78" s="13">
        <v>50</v>
      </c>
      <c r="K78" s="13">
        <v>50</v>
      </c>
    </row>
    <row r="79" spans="1:14" ht="14.25" customHeight="1" x14ac:dyDescent="0.25">
      <c r="A79" s="11">
        <v>2141</v>
      </c>
      <c r="B79" s="12" t="s">
        <v>94</v>
      </c>
      <c r="C79" s="13">
        <v>0</v>
      </c>
      <c r="D79" s="13">
        <v>28</v>
      </c>
      <c r="E79" s="13">
        <v>0</v>
      </c>
      <c r="F79" s="13">
        <v>0</v>
      </c>
      <c r="G79" s="13">
        <v>0</v>
      </c>
      <c r="H79" s="13">
        <v>0</v>
      </c>
      <c r="I79" s="12">
        <v>0</v>
      </c>
      <c r="J79" s="13">
        <v>0</v>
      </c>
      <c r="K79" s="13">
        <v>0</v>
      </c>
    </row>
    <row r="80" spans="1:14" ht="14.25" customHeight="1" x14ac:dyDescent="0.25">
      <c r="A80" s="11">
        <v>2212</v>
      </c>
      <c r="B80" s="12" t="s">
        <v>60</v>
      </c>
      <c r="C80" s="13">
        <v>5981</v>
      </c>
      <c r="D80" s="13">
        <v>5553</v>
      </c>
      <c r="E80" s="13">
        <v>4950</v>
      </c>
      <c r="F80" s="13">
        <v>6800</v>
      </c>
      <c r="G80" s="13">
        <v>7300</v>
      </c>
      <c r="H80" s="13">
        <v>6661</v>
      </c>
      <c r="I80" s="13">
        <v>7300</v>
      </c>
      <c r="J80" s="13">
        <v>6100</v>
      </c>
      <c r="K80" s="13">
        <v>6100</v>
      </c>
    </row>
    <row r="81" spans="1:11" ht="14.25" customHeight="1" x14ac:dyDescent="0.25">
      <c r="A81" s="11">
        <v>2219</v>
      </c>
      <c r="B81" s="12" t="s">
        <v>53</v>
      </c>
      <c r="C81" s="13">
        <v>0</v>
      </c>
      <c r="D81" s="13">
        <v>546</v>
      </c>
      <c r="E81" s="13">
        <v>107</v>
      </c>
      <c r="F81" s="13">
        <v>114</v>
      </c>
      <c r="G81" s="13">
        <v>1300</v>
      </c>
      <c r="H81" s="13">
        <v>112</v>
      </c>
      <c r="I81" s="13">
        <v>500</v>
      </c>
      <c r="J81" s="13">
        <v>300</v>
      </c>
      <c r="K81" s="13">
        <v>300</v>
      </c>
    </row>
    <row r="82" spans="1:11" ht="14.25" customHeight="1" x14ac:dyDescent="0.25">
      <c r="A82" s="11">
        <v>2221</v>
      </c>
      <c r="B82" s="12" t="s">
        <v>20</v>
      </c>
      <c r="C82" s="13">
        <v>261</v>
      </c>
      <c r="D82" s="13">
        <v>520</v>
      </c>
      <c r="E82" s="13">
        <v>521</v>
      </c>
      <c r="F82" s="13">
        <v>558</v>
      </c>
      <c r="G82" s="13">
        <v>300</v>
      </c>
      <c r="H82" s="13">
        <v>143</v>
      </c>
      <c r="I82" s="13">
        <v>300</v>
      </c>
      <c r="J82" s="13">
        <v>300</v>
      </c>
      <c r="K82" s="13">
        <v>300</v>
      </c>
    </row>
    <row r="83" spans="1:11" ht="14.25" customHeight="1" x14ac:dyDescent="0.25">
      <c r="A83" s="11">
        <v>2223</v>
      </c>
      <c r="B83" s="12" t="s">
        <v>69</v>
      </c>
      <c r="C83" s="13">
        <v>9</v>
      </c>
      <c r="D83" s="13">
        <v>38</v>
      </c>
      <c r="E83" s="13">
        <v>110</v>
      </c>
      <c r="F83" s="13">
        <v>183</v>
      </c>
      <c r="G83" s="13">
        <v>100</v>
      </c>
      <c r="H83" s="13">
        <v>27</v>
      </c>
      <c r="I83" s="13">
        <v>150</v>
      </c>
      <c r="J83" s="13">
        <v>100</v>
      </c>
      <c r="K83" s="13">
        <v>100</v>
      </c>
    </row>
    <row r="84" spans="1:11" ht="14.25" customHeight="1" x14ac:dyDescent="0.25">
      <c r="A84" s="11">
        <v>2310</v>
      </c>
      <c r="B84" s="12" t="s">
        <v>61</v>
      </c>
      <c r="C84" s="13">
        <v>5</v>
      </c>
      <c r="D84" s="13">
        <v>0</v>
      </c>
      <c r="E84" s="13">
        <v>65</v>
      </c>
      <c r="F84" s="13">
        <v>0</v>
      </c>
      <c r="G84" s="13">
        <v>5</v>
      </c>
      <c r="H84" s="13">
        <v>32</v>
      </c>
      <c r="I84" s="13">
        <v>50</v>
      </c>
      <c r="J84" s="13">
        <v>30</v>
      </c>
      <c r="K84" s="13">
        <v>30</v>
      </c>
    </row>
    <row r="85" spans="1:11" ht="14.25" customHeight="1" x14ac:dyDescent="0.25">
      <c r="A85" s="11">
        <v>2321</v>
      </c>
      <c r="B85" s="12" t="s">
        <v>21</v>
      </c>
      <c r="C85" s="13">
        <v>157</v>
      </c>
      <c r="D85" s="13">
        <v>253</v>
      </c>
      <c r="E85" s="13">
        <v>1604</v>
      </c>
      <c r="F85" s="13">
        <v>736</v>
      </c>
      <c r="G85" s="13">
        <v>300</v>
      </c>
      <c r="H85" s="13">
        <v>179</v>
      </c>
      <c r="I85" s="13">
        <v>300</v>
      </c>
      <c r="J85" s="13">
        <v>300</v>
      </c>
      <c r="K85" s="13">
        <v>300</v>
      </c>
    </row>
    <row r="86" spans="1:11" ht="14.25" customHeight="1" x14ac:dyDescent="0.25">
      <c r="A86" s="11">
        <v>2333</v>
      </c>
      <c r="B86" s="12" t="s">
        <v>22</v>
      </c>
      <c r="C86" s="13">
        <v>0</v>
      </c>
      <c r="D86" s="13">
        <v>13</v>
      </c>
      <c r="E86" s="13">
        <v>45</v>
      </c>
      <c r="F86" s="13">
        <v>0</v>
      </c>
      <c r="G86" s="13">
        <v>0</v>
      </c>
      <c r="H86" s="13">
        <v>0</v>
      </c>
      <c r="I86" s="13">
        <v>0</v>
      </c>
      <c r="J86" s="13">
        <v>0</v>
      </c>
      <c r="K86" s="13">
        <v>0</v>
      </c>
    </row>
    <row r="87" spans="1:11" ht="14.25" customHeight="1" x14ac:dyDescent="0.25">
      <c r="A87" s="11">
        <v>2341</v>
      </c>
      <c r="B87" s="12" t="s">
        <v>95</v>
      </c>
      <c r="C87" s="13">
        <v>0</v>
      </c>
      <c r="D87" s="13">
        <v>57</v>
      </c>
      <c r="E87" s="13">
        <v>0</v>
      </c>
      <c r="F87" s="13">
        <v>0</v>
      </c>
      <c r="G87" s="13">
        <v>0</v>
      </c>
      <c r="H87" s="13">
        <v>352</v>
      </c>
      <c r="I87" s="13">
        <v>350</v>
      </c>
      <c r="J87" s="13">
        <v>0</v>
      </c>
      <c r="K87" s="13">
        <v>0</v>
      </c>
    </row>
    <row r="88" spans="1:11" ht="14.25" customHeight="1" x14ac:dyDescent="0.25">
      <c r="A88" s="11">
        <v>3113</v>
      </c>
      <c r="B88" s="12" t="s">
        <v>181</v>
      </c>
      <c r="C88" s="13">
        <v>5200</v>
      </c>
      <c r="D88" s="13">
        <v>6042</v>
      </c>
      <c r="E88" s="13">
        <v>9719</v>
      </c>
      <c r="F88" s="13">
        <v>6300</v>
      </c>
      <c r="G88" s="13">
        <v>6444</v>
      </c>
      <c r="H88" s="13">
        <v>6644</v>
      </c>
      <c r="I88" s="13">
        <v>6723</v>
      </c>
      <c r="J88" s="13">
        <v>6650</v>
      </c>
      <c r="K88" s="13">
        <v>6700</v>
      </c>
    </row>
    <row r="89" spans="1:11" ht="14.25" customHeight="1" x14ac:dyDescent="0.25">
      <c r="A89" s="11"/>
      <c r="B89" s="12" t="s">
        <v>182</v>
      </c>
      <c r="C89" s="13">
        <v>0</v>
      </c>
      <c r="D89" s="13">
        <v>2661</v>
      </c>
      <c r="E89" s="13">
        <v>0</v>
      </c>
      <c r="F89" s="13">
        <v>1451</v>
      </c>
      <c r="G89" s="13">
        <v>0</v>
      </c>
      <c r="H89" s="13">
        <v>0</v>
      </c>
      <c r="I89" s="13">
        <v>0</v>
      </c>
      <c r="J89" s="13">
        <v>0</v>
      </c>
      <c r="K89" s="13">
        <v>0</v>
      </c>
    </row>
    <row r="90" spans="1:11" ht="14.25" customHeight="1" x14ac:dyDescent="0.25">
      <c r="A90" s="11">
        <v>3314</v>
      </c>
      <c r="B90" s="12" t="s">
        <v>12</v>
      </c>
      <c r="C90" s="13">
        <v>1120</v>
      </c>
      <c r="D90" s="13">
        <v>1068</v>
      </c>
      <c r="E90" s="13">
        <v>1049</v>
      </c>
      <c r="F90" s="13">
        <v>1141</v>
      </c>
      <c r="G90" s="13">
        <v>1218</v>
      </c>
      <c r="H90" s="13">
        <v>1218</v>
      </c>
      <c r="I90" s="13">
        <v>1230</v>
      </c>
      <c r="J90" s="13">
        <v>1230</v>
      </c>
      <c r="K90" s="13">
        <v>1230</v>
      </c>
    </row>
    <row r="91" spans="1:11" ht="14.25" customHeight="1" x14ac:dyDescent="0.25">
      <c r="A91" s="11">
        <v>3319</v>
      </c>
      <c r="B91" s="12" t="s">
        <v>47</v>
      </c>
      <c r="C91" s="13">
        <v>3350</v>
      </c>
      <c r="D91" s="13">
        <v>2879</v>
      </c>
      <c r="E91" s="13">
        <v>3074</v>
      </c>
      <c r="F91" s="13">
        <v>3148</v>
      </c>
      <c r="G91" s="13">
        <v>3353</v>
      </c>
      <c r="H91" s="13">
        <v>3353</v>
      </c>
      <c r="I91" s="13">
        <v>3420</v>
      </c>
      <c r="J91" s="13">
        <v>3450</v>
      </c>
      <c r="K91" s="13">
        <v>3450</v>
      </c>
    </row>
    <row r="92" spans="1:11" ht="14.25" customHeight="1" x14ac:dyDescent="0.25">
      <c r="A92" s="11">
        <v>3322</v>
      </c>
      <c r="B92" s="12" t="s">
        <v>96</v>
      </c>
      <c r="C92" s="13">
        <v>0</v>
      </c>
      <c r="D92" s="13">
        <v>657</v>
      </c>
      <c r="E92" s="13">
        <v>0</v>
      </c>
      <c r="F92" s="13">
        <v>0</v>
      </c>
      <c r="G92" s="13">
        <v>0</v>
      </c>
      <c r="H92" s="13">
        <v>0</v>
      </c>
      <c r="I92" s="13">
        <v>0</v>
      </c>
      <c r="J92" s="13">
        <v>0</v>
      </c>
      <c r="K92" s="13">
        <v>0</v>
      </c>
    </row>
    <row r="93" spans="1:11" ht="14.25" customHeight="1" x14ac:dyDescent="0.25">
      <c r="A93" s="11">
        <v>3326</v>
      </c>
      <c r="B93" s="12" t="s">
        <v>112</v>
      </c>
      <c r="C93" s="13">
        <v>0</v>
      </c>
      <c r="D93" s="13">
        <v>0</v>
      </c>
      <c r="E93" s="13">
        <v>0</v>
      </c>
      <c r="F93" s="13">
        <v>30</v>
      </c>
      <c r="G93" s="13">
        <v>0</v>
      </c>
      <c r="H93" s="13">
        <v>0</v>
      </c>
      <c r="I93" s="13">
        <v>0</v>
      </c>
      <c r="J93" s="13">
        <v>0</v>
      </c>
      <c r="K93" s="13">
        <v>0</v>
      </c>
    </row>
    <row r="94" spans="1:11" ht="14.25" customHeight="1" x14ac:dyDescent="0.25">
      <c r="A94" s="11">
        <v>3330</v>
      </c>
      <c r="B94" s="12" t="s">
        <v>81</v>
      </c>
      <c r="C94" s="13">
        <v>25</v>
      </c>
      <c r="D94" s="13">
        <v>25</v>
      </c>
      <c r="E94" s="13">
        <v>0</v>
      </c>
      <c r="F94" s="13">
        <v>0</v>
      </c>
      <c r="G94" s="13">
        <v>0</v>
      </c>
      <c r="H94" s="13">
        <v>0</v>
      </c>
      <c r="I94" s="13">
        <v>0</v>
      </c>
      <c r="J94" s="13">
        <v>0</v>
      </c>
      <c r="K94" s="13">
        <v>0</v>
      </c>
    </row>
    <row r="95" spans="1:11" ht="14.25" customHeight="1" x14ac:dyDescent="0.25">
      <c r="A95" s="11">
        <v>3399</v>
      </c>
      <c r="B95" s="12" t="s">
        <v>101</v>
      </c>
      <c r="C95" s="13">
        <v>84</v>
      </c>
      <c r="D95" s="13">
        <v>76</v>
      </c>
      <c r="E95" s="13">
        <v>66</v>
      </c>
      <c r="F95" s="13">
        <v>68</v>
      </c>
      <c r="G95" s="13">
        <v>75</v>
      </c>
      <c r="H95" s="13">
        <v>75</v>
      </c>
      <c r="I95" s="13">
        <v>75</v>
      </c>
      <c r="J95" s="13">
        <v>75</v>
      </c>
      <c r="K95" s="13">
        <v>75</v>
      </c>
    </row>
    <row r="96" spans="1:11" ht="14.25" customHeight="1" x14ac:dyDescent="0.25">
      <c r="A96" s="11">
        <v>3429</v>
      </c>
      <c r="B96" s="12" t="s">
        <v>100</v>
      </c>
      <c r="C96" s="13">
        <v>0</v>
      </c>
      <c r="D96" s="13">
        <v>0</v>
      </c>
      <c r="E96" s="13">
        <v>75</v>
      </c>
      <c r="F96" s="13">
        <v>0</v>
      </c>
      <c r="G96" s="13">
        <v>0</v>
      </c>
      <c r="H96" s="13">
        <v>0</v>
      </c>
      <c r="I96" s="13">
        <v>0</v>
      </c>
      <c r="J96" s="13">
        <v>0</v>
      </c>
      <c r="K96" s="13">
        <v>0</v>
      </c>
    </row>
    <row r="97" spans="1:15" ht="14.25" customHeight="1" x14ac:dyDescent="0.25">
      <c r="A97" s="11">
        <v>3412</v>
      </c>
      <c r="B97" s="12" t="s">
        <v>48</v>
      </c>
      <c r="C97" s="13">
        <v>2391</v>
      </c>
      <c r="D97" s="13">
        <v>2516</v>
      </c>
      <c r="E97" s="13">
        <v>2179</v>
      </c>
      <c r="F97" s="13">
        <v>2199</v>
      </c>
      <c r="G97" s="13">
        <v>2150</v>
      </c>
      <c r="H97" s="13">
        <v>2234</v>
      </c>
      <c r="I97" s="13">
        <v>2580</v>
      </c>
      <c r="J97" s="13">
        <v>2500</v>
      </c>
      <c r="K97" s="13">
        <v>2450</v>
      </c>
    </row>
    <row r="98" spans="1:15" ht="14.25" customHeight="1" x14ac:dyDescent="0.25">
      <c r="A98" s="11">
        <v>3631</v>
      </c>
      <c r="B98" s="12" t="s">
        <v>34</v>
      </c>
      <c r="C98" s="13">
        <v>1702</v>
      </c>
      <c r="D98" s="13">
        <v>1926</v>
      </c>
      <c r="E98" s="13">
        <v>1982</v>
      </c>
      <c r="F98" s="13">
        <v>1694</v>
      </c>
      <c r="G98" s="13">
        <v>2100</v>
      </c>
      <c r="H98" s="13">
        <v>1900</v>
      </c>
      <c r="I98" s="13">
        <v>2100</v>
      </c>
      <c r="J98" s="13">
        <v>2100</v>
      </c>
      <c r="K98" s="13">
        <v>2100</v>
      </c>
    </row>
    <row r="99" spans="1:15" ht="14.25" customHeight="1" x14ac:dyDescent="0.25">
      <c r="A99" s="11">
        <v>3632</v>
      </c>
      <c r="B99" s="12" t="s">
        <v>82</v>
      </c>
      <c r="C99" s="13">
        <v>18</v>
      </c>
      <c r="D99" s="13">
        <v>9</v>
      </c>
      <c r="E99" s="13">
        <v>0</v>
      </c>
      <c r="F99" s="13">
        <v>0</v>
      </c>
      <c r="G99" s="13">
        <v>20</v>
      </c>
      <c r="H99" s="13">
        <v>0</v>
      </c>
      <c r="I99" s="13">
        <v>20</v>
      </c>
      <c r="J99" s="13">
        <v>20</v>
      </c>
      <c r="K99" s="13">
        <v>20</v>
      </c>
    </row>
    <row r="100" spans="1:15" ht="14.25" customHeight="1" x14ac:dyDescent="0.25">
      <c r="A100" s="11">
        <v>3635</v>
      </c>
      <c r="B100" s="12" t="s">
        <v>86</v>
      </c>
      <c r="C100" s="13">
        <v>0</v>
      </c>
      <c r="D100" s="13">
        <v>0</v>
      </c>
      <c r="E100" s="13">
        <v>68</v>
      </c>
      <c r="F100" s="13">
        <v>0</v>
      </c>
      <c r="G100" s="13">
        <v>0</v>
      </c>
      <c r="H100" s="13">
        <v>0</v>
      </c>
      <c r="I100" s="13">
        <v>0</v>
      </c>
      <c r="J100" s="13">
        <v>0</v>
      </c>
      <c r="K100" s="13">
        <v>0</v>
      </c>
    </row>
    <row r="101" spans="1:15" ht="14.25" customHeight="1" x14ac:dyDescent="0.25">
      <c r="A101" s="11">
        <v>3639</v>
      </c>
      <c r="B101" s="12" t="s">
        <v>44</v>
      </c>
      <c r="C101" s="13">
        <v>291</v>
      </c>
      <c r="D101" s="13">
        <v>1460</v>
      </c>
      <c r="E101" s="13">
        <v>486</v>
      </c>
      <c r="F101" s="13">
        <v>386</v>
      </c>
      <c r="G101" s="13">
        <v>450</v>
      </c>
      <c r="H101" s="13">
        <v>595</v>
      </c>
      <c r="I101" s="13">
        <v>850</v>
      </c>
      <c r="J101" s="13">
        <v>500</v>
      </c>
      <c r="K101" s="13">
        <v>500</v>
      </c>
      <c r="O101" s="63"/>
    </row>
    <row r="102" spans="1:15" ht="14.25" customHeight="1" x14ac:dyDescent="0.25">
      <c r="A102" s="11">
        <v>3721</v>
      </c>
      <c r="B102" s="12" t="s">
        <v>54</v>
      </c>
      <c r="C102" s="13">
        <v>40</v>
      </c>
      <c r="D102" s="13">
        <v>108</v>
      </c>
      <c r="E102" s="13">
        <v>70</v>
      </c>
      <c r="F102" s="13">
        <v>67</v>
      </c>
      <c r="G102" s="13">
        <v>100</v>
      </c>
      <c r="H102" s="13">
        <v>70</v>
      </c>
      <c r="I102" s="13">
        <v>80</v>
      </c>
      <c r="J102" s="13">
        <v>80</v>
      </c>
      <c r="K102" s="13">
        <v>80</v>
      </c>
    </row>
    <row r="103" spans="1:15" ht="14.25" customHeight="1" x14ac:dyDescent="0.25">
      <c r="A103" s="11">
        <v>3722</v>
      </c>
      <c r="B103" s="12" t="s">
        <v>26</v>
      </c>
      <c r="C103" s="13">
        <v>4209</v>
      </c>
      <c r="D103" s="13">
        <v>4494</v>
      </c>
      <c r="E103" s="13">
        <v>4378</v>
      </c>
      <c r="F103" s="13">
        <v>4398</v>
      </c>
      <c r="G103" s="13">
        <v>4400</v>
      </c>
      <c r="H103" s="13">
        <v>4400</v>
      </c>
      <c r="I103" s="13">
        <v>4800</v>
      </c>
      <c r="J103" s="13">
        <v>4800</v>
      </c>
      <c r="K103" s="13">
        <v>4800</v>
      </c>
    </row>
    <row r="104" spans="1:15" ht="14.25" customHeight="1" x14ac:dyDescent="0.25">
      <c r="A104" s="11">
        <v>3729</v>
      </c>
      <c r="B104" s="12" t="s">
        <v>131</v>
      </c>
      <c r="C104" s="13">
        <v>74</v>
      </c>
      <c r="D104" s="13">
        <v>74</v>
      </c>
      <c r="E104" s="13">
        <v>73</v>
      </c>
      <c r="F104" s="13">
        <v>73</v>
      </c>
      <c r="G104" s="13">
        <v>75</v>
      </c>
      <c r="H104" s="13">
        <v>75</v>
      </c>
      <c r="I104" s="13">
        <v>75</v>
      </c>
      <c r="J104" s="13">
        <v>75</v>
      </c>
      <c r="K104" s="13">
        <v>75</v>
      </c>
    </row>
    <row r="105" spans="1:15" ht="14.25" customHeight="1" x14ac:dyDescent="0.25">
      <c r="A105" s="11">
        <v>3745</v>
      </c>
      <c r="B105" s="12" t="s">
        <v>43</v>
      </c>
      <c r="C105" s="13">
        <v>1790</v>
      </c>
      <c r="D105" s="13">
        <v>1891</v>
      </c>
      <c r="E105" s="13">
        <v>2020</v>
      </c>
      <c r="F105" s="13">
        <v>2485</v>
      </c>
      <c r="G105" s="13">
        <v>2400</v>
      </c>
      <c r="H105" s="13">
        <v>1900</v>
      </c>
      <c r="I105" s="13">
        <v>4025</v>
      </c>
      <c r="J105" s="13">
        <v>2200</v>
      </c>
      <c r="K105" s="13">
        <v>2200</v>
      </c>
    </row>
    <row r="106" spans="1:15" ht="14.25" customHeight="1" x14ac:dyDescent="0.25">
      <c r="A106" s="11" t="s">
        <v>83</v>
      </c>
      <c r="B106" s="12" t="s">
        <v>17</v>
      </c>
      <c r="C106" s="13">
        <v>1586</v>
      </c>
      <c r="D106" s="13">
        <v>1939</v>
      </c>
      <c r="E106" s="13">
        <v>0</v>
      </c>
      <c r="F106" s="13">
        <v>0</v>
      </c>
      <c r="G106" s="13">
        <v>0</v>
      </c>
      <c r="H106" s="13">
        <v>0</v>
      </c>
      <c r="I106" s="13">
        <v>0</v>
      </c>
      <c r="J106" s="13">
        <v>0</v>
      </c>
      <c r="K106" s="13">
        <v>0</v>
      </c>
    </row>
    <row r="107" spans="1:15" ht="14.25" customHeight="1" x14ac:dyDescent="0.25">
      <c r="A107" s="11">
        <v>4351</v>
      </c>
      <c r="B107" s="12" t="s">
        <v>46</v>
      </c>
      <c r="C107" s="13">
        <v>800</v>
      </c>
      <c r="D107" s="13">
        <v>828</v>
      </c>
      <c r="E107" s="13">
        <v>891</v>
      </c>
      <c r="F107" s="13">
        <v>897</v>
      </c>
      <c r="G107" s="13">
        <v>900</v>
      </c>
      <c r="H107" s="13">
        <v>906</v>
      </c>
      <c r="I107" s="13">
        <v>920</v>
      </c>
      <c r="J107" s="13">
        <v>950</v>
      </c>
      <c r="K107" s="13">
        <v>950</v>
      </c>
    </row>
    <row r="108" spans="1:15" ht="14.25" customHeight="1" x14ac:dyDescent="0.25">
      <c r="A108" s="11">
        <v>4359</v>
      </c>
      <c r="B108" s="12" t="s">
        <v>68</v>
      </c>
      <c r="C108" s="13">
        <v>30</v>
      </c>
      <c r="D108" s="13">
        <v>30</v>
      </c>
      <c r="E108" s="13">
        <v>30</v>
      </c>
      <c r="F108" s="13">
        <v>30</v>
      </c>
      <c r="G108" s="13">
        <v>30</v>
      </c>
      <c r="H108" s="13">
        <v>30</v>
      </c>
      <c r="I108" s="13">
        <v>30</v>
      </c>
      <c r="J108" s="13">
        <v>30</v>
      </c>
      <c r="K108" s="13">
        <v>30</v>
      </c>
    </row>
    <row r="109" spans="1:15" ht="14.25" customHeight="1" x14ac:dyDescent="0.25">
      <c r="A109" s="11">
        <v>5311</v>
      </c>
      <c r="B109" s="12" t="s">
        <v>23</v>
      </c>
      <c r="C109" s="13">
        <v>5357</v>
      </c>
      <c r="D109" s="13">
        <v>5450</v>
      </c>
      <c r="E109" s="13">
        <v>5196</v>
      </c>
      <c r="F109" s="13">
        <v>5182</v>
      </c>
      <c r="G109" s="13">
        <v>5611</v>
      </c>
      <c r="H109" s="13">
        <v>5619</v>
      </c>
      <c r="I109" s="13">
        <v>5700</v>
      </c>
      <c r="J109" s="13">
        <v>5650</v>
      </c>
      <c r="K109" s="13">
        <v>5650</v>
      </c>
    </row>
    <row r="110" spans="1:15" ht="14.25" customHeight="1" x14ac:dyDescent="0.25">
      <c r="A110" s="11">
        <v>5512</v>
      </c>
      <c r="B110" s="12" t="s">
        <v>24</v>
      </c>
      <c r="C110" s="13">
        <v>285</v>
      </c>
      <c r="D110" s="13">
        <v>380</v>
      </c>
      <c r="E110" s="13">
        <v>336</v>
      </c>
      <c r="F110" s="13">
        <v>643</v>
      </c>
      <c r="G110" s="13">
        <v>320</v>
      </c>
      <c r="H110" s="13">
        <v>350</v>
      </c>
      <c r="I110" s="13">
        <v>550</v>
      </c>
      <c r="J110" s="13">
        <v>350</v>
      </c>
      <c r="K110" s="13">
        <v>350</v>
      </c>
    </row>
    <row r="111" spans="1:15" ht="14.25" customHeight="1" x14ac:dyDescent="0.25">
      <c r="A111" s="11">
        <v>6112</v>
      </c>
      <c r="B111" s="12" t="s">
        <v>25</v>
      </c>
      <c r="C111" s="13">
        <v>2312</v>
      </c>
      <c r="D111" s="13">
        <v>2233</v>
      </c>
      <c r="E111" s="13">
        <v>1980</v>
      </c>
      <c r="F111" s="13">
        <v>2006</v>
      </c>
      <c r="G111" s="13">
        <v>2200</v>
      </c>
      <c r="H111" s="13">
        <v>2246</v>
      </c>
      <c r="I111" s="13">
        <v>2200</v>
      </c>
      <c r="J111" s="13">
        <v>2200</v>
      </c>
      <c r="K111" s="13">
        <v>2200</v>
      </c>
    </row>
    <row r="112" spans="1:15" ht="14.25" customHeight="1" x14ac:dyDescent="0.25">
      <c r="A112" s="11" t="s">
        <v>178</v>
      </c>
      <c r="B112" s="12" t="s">
        <v>75</v>
      </c>
      <c r="C112" s="13">
        <v>174</v>
      </c>
      <c r="D112" s="13">
        <v>0</v>
      </c>
      <c r="E112" s="13">
        <v>70</v>
      </c>
      <c r="F112" s="13">
        <v>70</v>
      </c>
      <c r="G112" s="13">
        <v>0</v>
      </c>
      <c r="H112" s="13">
        <v>222</v>
      </c>
      <c r="I112" s="13">
        <v>0</v>
      </c>
      <c r="J112" s="13">
        <v>0</v>
      </c>
      <c r="K112" s="13">
        <v>0</v>
      </c>
    </row>
    <row r="113" spans="1:11" ht="14.25" customHeight="1" x14ac:dyDescent="0.25">
      <c r="A113" s="11">
        <v>6118</v>
      </c>
      <c r="B113" s="12" t="s">
        <v>113</v>
      </c>
      <c r="C113" s="13">
        <v>0</v>
      </c>
      <c r="D113" s="13">
        <v>0</v>
      </c>
      <c r="E113" s="13">
        <v>0</v>
      </c>
      <c r="F113" s="13">
        <v>90</v>
      </c>
      <c r="G113" s="13">
        <v>0</v>
      </c>
      <c r="H113" s="13">
        <v>0</v>
      </c>
      <c r="I113" s="13">
        <v>0</v>
      </c>
      <c r="J113" s="13">
        <v>0</v>
      </c>
      <c r="K113" s="13">
        <v>0</v>
      </c>
    </row>
    <row r="114" spans="1:11" ht="14.25" customHeight="1" x14ac:dyDescent="0.25">
      <c r="A114" s="11">
        <v>6149</v>
      </c>
      <c r="B114" s="12" t="s">
        <v>108</v>
      </c>
      <c r="C114" s="13">
        <v>0</v>
      </c>
      <c r="D114" s="13">
        <v>18</v>
      </c>
      <c r="E114" s="13">
        <v>0</v>
      </c>
      <c r="F114" s="13">
        <v>0</v>
      </c>
      <c r="G114" s="13">
        <v>0</v>
      </c>
      <c r="H114" s="13">
        <v>0</v>
      </c>
      <c r="I114" s="13">
        <v>0</v>
      </c>
      <c r="J114" s="13">
        <v>0</v>
      </c>
      <c r="K114" s="13">
        <v>0</v>
      </c>
    </row>
    <row r="115" spans="1:11" ht="14.25" customHeight="1" x14ac:dyDescent="0.25">
      <c r="A115" s="11">
        <v>6171</v>
      </c>
      <c r="B115" s="12" t="s">
        <v>13</v>
      </c>
      <c r="C115" s="13">
        <v>17235</v>
      </c>
      <c r="D115" s="13">
        <v>16611</v>
      </c>
      <c r="E115" s="13">
        <v>15907</v>
      </c>
      <c r="F115" s="13">
        <v>16858</v>
      </c>
      <c r="G115" s="13">
        <v>16725</v>
      </c>
      <c r="H115" s="13">
        <v>16654</v>
      </c>
      <c r="I115" s="13">
        <v>17550</v>
      </c>
      <c r="J115" s="13">
        <v>17200</v>
      </c>
      <c r="K115" s="13">
        <v>17200</v>
      </c>
    </row>
    <row r="116" spans="1:11" ht="14.25" customHeight="1" x14ac:dyDescent="0.25">
      <c r="A116" s="11">
        <v>6310</v>
      </c>
      <c r="B116" s="12" t="s">
        <v>133</v>
      </c>
      <c r="C116" s="13">
        <v>645</v>
      </c>
      <c r="D116" s="13">
        <v>466</v>
      </c>
      <c r="E116" s="13">
        <v>346</v>
      </c>
      <c r="F116" s="13">
        <v>226</v>
      </c>
      <c r="G116" s="13">
        <v>400</v>
      </c>
      <c r="H116" s="13">
        <v>185</v>
      </c>
      <c r="I116" s="13">
        <v>200</v>
      </c>
      <c r="J116" s="13">
        <v>200</v>
      </c>
      <c r="K116" s="13">
        <v>200</v>
      </c>
    </row>
    <row r="117" spans="1:11" ht="14.25" customHeight="1" x14ac:dyDescent="0.25">
      <c r="A117" s="11">
        <v>6320</v>
      </c>
      <c r="B117" s="12" t="s">
        <v>36</v>
      </c>
      <c r="C117" s="13">
        <v>199</v>
      </c>
      <c r="D117" s="13">
        <v>161</v>
      </c>
      <c r="E117" s="13">
        <v>160</v>
      </c>
      <c r="F117" s="13">
        <v>191</v>
      </c>
      <c r="G117" s="13">
        <v>195</v>
      </c>
      <c r="H117" s="13">
        <v>228</v>
      </c>
      <c r="I117" s="13">
        <v>250</v>
      </c>
      <c r="J117" s="13">
        <v>250</v>
      </c>
      <c r="K117" s="13">
        <v>250</v>
      </c>
    </row>
    <row r="118" spans="1:11" ht="14.25" customHeight="1" x14ac:dyDescent="0.25">
      <c r="A118" s="11">
        <v>6330</v>
      </c>
      <c r="B118" s="12" t="s">
        <v>92</v>
      </c>
      <c r="C118" s="13">
        <v>550</v>
      </c>
      <c r="D118" s="13">
        <v>550</v>
      </c>
      <c r="E118" s="13">
        <v>0</v>
      </c>
      <c r="F118" s="13">
        <v>550</v>
      </c>
      <c r="G118" s="13">
        <v>550</v>
      </c>
      <c r="H118" s="13">
        <v>550</v>
      </c>
      <c r="I118" s="13">
        <v>550</v>
      </c>
      <c r="J118" s="13">
        <v>550</v>
      </c>
      <c r="K118" s="13">
        <v>550</v>
      </c>
    </row>
    <row r="119" spans="1:11" ht="14.25" customHeight="1" x14ac:dyDescent="0.25">
      <c r="A119" s="11">
        <v>6399</v>
      </c>
      <c r="B119" s="12" t="s">
        <v>76</v>
      </c>
      <c r="C119" s="13">
        <v>1297</v>
      </c>
      <c r="D119" s="13">
        <v>438</v>
      </c>
      <c r="E119" s="13">
        <v>351</v>
      </c>
      <c r="F119" s="13">
        <v>175</v>
      </c>
      <c r="G119" s="13">
        <v>-1500</v>
      </c>
      <c r="H119" s="13">
        <v>-1000</v>
      </c>
      <c r="I119" s="13">
        <v>3200</v>
      </c>
      <c r="J119" s="13">
        <v>3200</v>
      </c>
      <c r="K119" s="13">
        <v>3200</v>
      </c>
    </row>
    <row r="120" spans="1:11" ht="14.25" customHeight="1" x14ac:dyDescent="0.25">
      <c r="A120" s="11">
        <v>6402</v>
      </c>
      <c r="B120" s="12" t="s">
        <v>35</v>
      </c>
      <c r="C120" s="13">
        <v>176</v>
      </c>
      <c r="D120" s="13">
        <v>14</v>
      </c>
      <c r="E120" s="13">
        <v>0</v>
      </c>
      <c r="F120" s="13">
        <v>100</v>
      </c>
      <c r="G120" s="13">
        <v>0</v>
      </c>
      <c r="H120" s="13">
        <v>0</v>
      </c>
      <c r="I120" s="13">
        <v>0</v>
      </c>
      <c r="J120" s="13">
        <v>0</v>
      </c>
      <c r="K120" s="13">
        <v>0</v>
      </c>
    </row>
    <row r="121" spans="1:11" ht="14.25" customHeight="1" thickBot="1" x14ac:dyDescent="0.3">
      <c r="A121" s="25">
        <v>6409</v>
      </c>
      <c r="B121" s="55" t="s">
        <v>62</v>
      </c>
      <c r="C121" s="18">
        <v>707</v>
      </c>
      <c r="D121" s="17">
        <v>706</v>
      </c>
      <c r="E121" s="18">
        <v>815</v>
      </c>
      <c r="F121" s="17">
        <v>695</v>
      </c>
      <c r="G121" s="17">
        <v>700</v>
      </c>
      <c r="H121" s="17">
        <v>900</v>
      </c>
      <c r="I121" s="17">
        <v>700</v>
      </c>
      <c r="J121" s="19">
        <v>700</v>
      </c>
      <c r="K121" s="19">
        <v>700</v>
      </c>
    </row>
    <row r="122" spans="1:11" s="44" customFormat="1" ht="15.75" thickBot="1" x14ac:dyDescent="0.3">
      <c r="A122" s="32" t="s">
        <v>87</v>
      </c>
      <c r="B122" s="33" t="s">
        <v>19</v>
      </c>
      <c r="C122" s="35">
        <f t="shared" ref="C122:K122" si="5">SUM(C77:C121)</f>
        <v>58145</v>
      </c>
      <c r="D122" s="34">
        <f t="shared" si="5"/>
        <v>62817</v>
      </c>
      <c r="E122" s="35">
        <f t="shared" si="5"/>
        <v>58815</v>
      </c>
      <c r="F122" s="34">
        <f t="shared" si="5"/>
        <v>59621</v>
      </c>
      <c r="G122" s="34">
        <f t="shared" si="5"/>
        <v>58356</v>
      </c>
      <c r="H122" s="34">
        <f t="shared" si="5"/>
        <v>56965</v>
      </c>
      <c r="I122" s="34">
        <f t="shared" si="5"/>
        <v>66878</v>
      </c>
      <c r="J122" s="48">
        <f t="shared" si="5"/>
        <v>62190</v>
      </c>
      <c r="K122" s="48">
        <f t="shared" si="5"/>
        <v>62190</v>
      </c>
    </row>
    <row r="123" spans="1:11" ht="14.25" customHeight="1" x14ac:dyDescent="0.25">
      <c r="A123" s="66">
        <v>2212</v>
      </c>
      <c r="B123" s="67" t="s">
        <v>77</v>
      </c>
      <c r="C123" s="68">
        <v>179</v>
      </c>
      <c r="D123" s="68">
        <v>81</v>
      </c>
      <c r="E123" s="68">
        <v>2400</v>
      </c>
      <c r="F123" s="13">
        <v>101</v>
      </c>
      <c r="G123" s="13">
        <v>0</v>
      </c>
      <c r="H123" s="13">
        <v>140</v>
      </c>
      <c r="I123" s="13">
        <v>600</v>
      </c>
      <c r="J123" s="13">
        <v>300</v>
      </c>
      <c r="K123" s="13">
        <v>300</v>
      </c>
    </row>
    <row r="124" spans="1:11" ht="14.25" customHeight="1" x14ac:dyDescent="0.25">
      <c r="A124" s="66">
        <v>2219</v>
      </c>
      <c r="B124" s="67" t="s">
        <v>70</v>
      </c>
      <c r="C124" s="68">
        <v>156</v>
      </c>
      <c r="D124" s="68">
        <v>0</v>
      </c>
      <c r="E124" s="68">
        <v>2539</v>
      </c>
      <c r="F124" s="13">
        <v>1509</v>
      </c>
      <c r="G124" s="13">
        <v>11120</v>
      </c>
      <c r="H124" s="13">
        <v>16794</v>
      </c>
      <c r="I124" s="13">
        <v>5130</v>
      </c>
      <c r="J124" s="13">
        <v>5000</v>
      </c>
      <c r="K124" s="13">
        <v>5000</v>
      </c>
    </row>
    <row r="125" spans="1:11" ht="14.25" customHeight="1" x14ac:dyDescent="0.25">
      <c r="A125" s="66">
        <v>2221</v>
      </c>
      <c r="B125" s="67" t="s">
        <v>78</v>
      </c>
      <c r="C125" s="68">
        <v>0</v>
      </c>
      <c r="D125" s="68">
        <v>10</v>
      </c>
      <c r="E125" s="68">
        <v>0</v>
      </c>
      <c r="F125" s="13">
        <v>62</v>
      </c>
      <c r="G125" s="13">
        <v>1620</v>
      </c>
      <c r="H125" s="13">
        <v>1376</v>
      </c>
      <c r="I125" s="13">
        <v>0</v>
      </c>
      <c r="J125" s="13">
        <v>0</v>
      </c>
      <c r="K125" s="13">
        <v>0</v>
      </c>
    </row>
    <row r="126" spans="1:11" ht="14.25" customHeight="1" x14ac:dyDescent="0.25">
      <c r="A126" s="66">
        <v>2223</v>
      </c>
      <c r="B126" s="67" t="s">
        <v>132</v>
      </c>
      <c r="C126" s="68">
        <v>0</v>
      </c>
      <c r="D126" s="68">
        <v>0</v>
      </c>
      <c r="E126" s="68">
        <v>0</v>
      </c>
      <c r="F126" s="13">
        <v>0</v>
      </c>
      <c r="G126" s="13">
        <v>0</v>
      </c>
      <c r="H126" s="13">
        <v>0</v>
      </c>
      <c r="I126" s="13">
        <v>0</v>
      </c>
      <c r="J126" s="13">
        <v>0</v>
      </c>
      <c r="K126" s="13">
        <v>0</v>
      </c>
    </row>
    <row r="127" spans="1:11" ht="14.25" customHeight="1" x14ac:dyDescent="0.25">
      <c r="A127" s="66">
        <v>2310</v>
      </c>
      <c r="B127" s="67" t="s">
        <v>99</v>
      </c>
      <c r="C127" s="68">
        <v>0</v>
      </c>
      <c r="D127" s="68">
        <v>0</v>
      </c>
      <c r="E127" s="68">
        <v>1442</v>
      </c>
      <c r="F127" s="13">
        <v>0</v>
      </c>
      <c r="G127" s="13">
        <v>0</v>
      </c>
      <c r="H127" s="13">
        <v>0</v>
      </c>
      <c r="I127" s="13">
        <v>0</v>
      </c>
      <c r="J127" s="13">
        <v>0</v>
      </c>
      <c r="K127" s="13">
        <v>0</v>
      </c>
    </row>
    <row r="128" spans="1:11" ht="14.25" customHeight="1" x14ac:dyDescent="0.25">
      <c r="A128" s="66">
        <v>2321</v>
      </c>
      <c r="B128" s="69" t="s">
        <v>21</v>
      </c>
      <c r="C128" s="68">
        <v>0</v>
      </c>
      <c r="D128" s="68">
        <v>0</v>
      </c>
      <c r="E128" s="68">
        <v>561</v>
      </c>
      <c r="F128" s="13">
        <v>1336</v>
      </c>
      <c r="G128" s="13">
        <v>14000</v>
      </c>
      <c r="H128" s="13">
        <v>15273</v>
      </c>
      <c r="I128" s="13">
        <v>500</v>
      </c>
      <c r="J128" s="13">
        <v>500</v>
      </c>
      <c r="K128" s="13">
        <v>500</v>
      </c>
    </row>
    <row r="129" spans="1:11" ht="14.25" customHeight="1" x14ac:dyDescent="0.25">
      <c r="A129" s="66">
        <v>2333</v>
      </c>
      <c r="B129" s="67" t="s">
        <v>66</v>
      </c>
      <c r="C129" s="68">
        <v>0</v>
      </c>
      <c r="D129" s="68">
        <v>0</v>
      </c>
      <c r="E129" s="68">
        <v>0</v>
      </c>
      <c r="F129" s="13">
        <v>0</v>
      </c>
      <c r="G129" s="13">
        <v>0</v>
      </c>
      <c r="H129" s="13">
        <v>0</v>
      </c>
      <c r="I129" s="13">
        <v>0</v>
      </c>
      <c r="J129" s="13">
        <v>0</v>
      </c>
      <c r="K129" s="13"/>
    </row>
    <row r="130" spans="1:11" ht="14.25" customHeight="1" x14ac:dyDescent="0.25">
      <c r="A130" s="66">
        <v>3113</v>
      </c>
      <c r="B130" s="67" t="s">
        <v>71</v>
      </c>
      <c r="C130" s="68">
        <v>7157</v>
      </c>
      <c r="D130" s="68">
        <v>910</v>
      </c>
      <c r="E130" s="68">
        <v>209</v>
      </c>
      <c r="F130" s="13">
        <v>620</v>
      </c>
      <c r="G130" s="13">
        <v>11300</v>
      </c>
      <c r="H130" s="13">
        <v>12182</v>
      </c>
      <c r="I130" s="13">
        <v>0</v>
      </c>
      <c r="J130" s="13">
        <v>0</v>
      </c>
      <c r="K130" s="13">
        <v>0</v>
      </c>
    </row>
    <row r="131" spans="1:11" ht="14.25" customHeight="1" x14ac:dyDescent="0.25">
      <c r="A131" s="66"/>
      <c r="B131" s="67" t="s">
        <v>135</v>
      </c>
      <c r="C131" s="68">
        <v>0</v>
      </c>
      <c r="D131" s="68">
        <v>0</v>
      </c>
      <c r="E131" s="68">
        <v>0</v>
      </c>
      <c r="F131" s="13">
        <v>0</v>
      </c>
      <c r="G131" s="13">
        <v>230</v>
      </c>
      <c r="H131" s="13">
        <v>230</v>
      </c>
      <c r="I131" s="13">
        <v>500</v>
      </c>
      <c r="J131" s="13">
        <v>400</v>
      </c>
      <c r="K131" s="13">
        <v>300</v>
      </c>
    </row>
    <row r="132" spans="1:11" ht="14.25" customHeight="1" x14ac:dyDescent="0.25">
      <c r="A132" s="66">
        <v>3314</v>
      </c>
      <c r="B132" s="67" t="s">
        <v>12</v>
      </c>
      <c r="C132" s="68">
        <v>0</v>
      </c>
      <c r="D132" s="68">
        <v>118</v>
      </c>
      <c r="E132" s="68">
        <v>0</v>
      </c>
      <c r="F132" s="13">
        <v>0</v>
      </c>
      <c r="G132" s="13">
        <v>0</v>
      </c>
      <c r="H132" s="13">
        <v>0</v>
      </c>
      <c r="I132" s="13">
        <v>0</v>
      </c>
      <c r="J132" s="13">
        <v>0</v>
      </c>
      <c r="K132" s="13">
        <v>0</v>
      </c>
    </row>
    <row r="133" spans="1:11" ht="14.25" customHeight="1" x14ac:dyDescent="0.25">
      <c r="A133" s="66">
        <v>3319</v>
      </c>
      <c r="B133" s="67" t="s">
        <v>47</v>
      </c>
      <c r="C133" s="68">
        <v>0</v>
      </c>
      <c r="D133" s="68">
        <v>0</v>
      </c>
      <c r="E133" s="68">
        <v>0</v>
      </c>
      <c r="F133" s="13">
        <v>0</v>
      </c>
      <c r="G133" s="13">
        <v>300</v>
      </c>
      <c r="H133" s="13">
        <v>300</v>
      </c>
      <c r="I133" s="13">
        <v>500</v>
      </c>
      <c r="J133" s="13">
        <v>300</v>
      </c>
      <c r="K133" s="13">
        <v>300</v>
      </c>
    </row>
    <row r="134" spans="1:11" ht="14.25" customHeight="1" x14ac:dyDescent="0.25">
      <c r="A134" s="66">
        <v>3412</v>
      </c>
      <c r="B134" s="67" t="s">
        <v>48</v>
      </c>
      <c r="C134" s="68">
        <v>738</v>
      </c>
      <c r="D134" s="68">
        <v>93</v>
      </c>
      <c r="E134" s="68">
        <v>0</v>
      </c>
      <c r="F134" s="13">
        <v>0</v>
      </c>
      <c r="G134" s="13">
        <v>0</v>
      </c>
      <c r="H134" s="13">
        <v>104</v>
      </c>
      <c r="I134" s="13">
        <v>5216</v>
      </c>
      <c r="J134" s="13">
        <v>150</v>
      </c>
      <c r="K134" s="13">
        <v>100</v>
      </c>
    </row>
    <row r="135" spans="1:11" ht="14.25" customHeight="1" x14ac:dyDescent="0.25">
      <c r="A135" s="66">
        <v>3631</v>
      </c>
      <c r="B135" s="67" t="s">
        <v>41</v>
      </c>
      <c r="C135" s="68">
        <v>3</v>
      </c>
      <c r="D135" s="68">
        <v>0</v>
      </c>
      <c r="E135" s="68">
        <v>628</v>
      </c>
      <c r="F135" s="13">
        <v>1144</v>
      </c>
      <c r="G135" s="13">
        <v>1000</v>
      </c>
      <c r="H135" s="13">
        <v>1800</v>
      </c>
      <c r="I135" s="13">
        <v>1000</v>
      </c>
      <c r="J135" s="13">
        <v>1000</v>
      </c>
      <c r="K135" s="13">
        <v>1000</v>
      </c>
    </row>
    <row r="136" spans="1:11" ht="14.25" customHeight="1" x14ac:dyDescent="0.25">
      <c r="A136" s="66">
        <v>3635</v>
      </c>
      <c r="B136" s="67" t="s">
        <v>86</v>
      </c>
      <c r="C136" s="68">
        <v>0</v>
      </c>
      <c r="D136" s="68">
        <v>0</v>
      </c>
      <c r="E136" s="68">
        <v>30</v>
      </c>
      <c r="F136" s="13">
        <v>175</v>
      </c>
      <c r="G136" s="13">
        <v>370</v>
      </c>
      <c r="H136" s="13">
        <v>227</v>
      </c>
      <c r="I136" s="13">
        <v>200</v>
      </c>
      <c r="J136" s="13">
        <v>200</v>
      </c>
      <c r="K136" s="13">
        <v>100</v>
      </c>
    </row>
    <row r="137" spans="1:11" ht="14.25" customHeight="1" x14ac:dyDescent="0.25">
      <c r="A137" s="66">
        <v>3639</v>
      </c>
      <c r="B137" s="67" t="s">
        <v>55</v>
      </c>
      <c r="C137" s="68">
        <v>736</v>
      </c>
      <c r="D137" s="68">
        <v>275</v>
      </c>
      <c r="E137" s="68">
        <v>1317</v>
      </c>
      <c r="F137" s="13">
        <v>2210</v>
      </c>
      <c r="G137" s="13">
        <v>2600</v>
      </c>
      <c r="H137" s="13">
        <v>3224</v>
      </c>
      <c r="I137" s="13">
        <v>11500</v>
      </c>
      <c r="J137" s="13">
        <v>3000</v>
      </c>
      <c r="K137" s="13">
        <v>3000</v>
      </c>
    </row>
    <row r="138" spans="1:11" ht="14.25" customHeight="1" x14ac:dyDescent="0.25">
      <c r="A138" s="66"/>
      <c r="B138" s="67" t="s">
        <v>196</v>
      </c>
      <c r="C138" s="68">
        <v>0</v>
      </c>
      <c r="D138" s="68">
        <v>0</v>
      </c>
      <c r="E138" s="68">
        <v>0</v>
      </c>
      <c r="F138" s="13">
        <v>0</v>
      </c>
      <c r="G138" s="13">
        <v>0</v>
      </c>
      <c r="H138" s="13">
        <v>0</v>
      </c>
      <c r="I138" s="13">
        <v>3419</v>
      </c>
      <c r="J138" s="13">
        <v>1000</v>
      </c>
      <c r="K138" s="13">
        <v>1000</v>
      </c>
    </row>
    <row r="139" spans="1:11" ht="14.25" customHeight="1" x14ac:dyDescent="0.25">
      <c r="A139" s="66">
        <v>3722</v>
      </c>
      <c r="B139" s="67" t="s">
        <v>26</v>
      </c>
      <c r="C139" s="68">
        <v>0</v>
      </c>
      <c r="D139" s="68">
        <v>0</v>
      </c>
      <c r="E139" s="68">
        <v>20</v>
      </c>
      <c r="F139" s="13">
        <v>53</v>
      </c>
      <c r="G139" s="13">
        <v>2230</v>
      </c>
      <c r="H139" s="13">
        <v>2394</v>
      </c>
      <c r="I139" s="13">
        <v>0</v>
      </c>
      <c r="J139" s="13">
        <v>0</v>
      </c>
      <c r="K139" s="13">
        <v>0</v>
      </c>
    </row>
    <row r="140" spans="1:11" ht="14.25" customHeight="1" x14ac:dyDescent="0.25">
      <c r="A140" s="66">
        <v>3745</v>
      </c>
      <c r="B140" s="67" t="s">
        <v>79</v>
      </c>
      <c r="C140" s="68">
        <v>214</v>
      </c>
      <c r="D140" s="68">
        <v>0</v>
      </c>
      <c r="E140" s="68">
        <v>35</v>
      </c>
      <c r="F140" s="13">
        <v>0</v>
      </c>
      <c r="G140" s="13">
        <v>0</v>
      </c>
      <c r="H140" s="13">
        <v>0</v>
      </c>
      <c r="I140" s="13">
        <v>0</v>
      </c>
      <c r="J140" s="13">
        <v>0</v>
      </c>
      <c r="K140" s="13">
        <v>0</v>
      </c>
    </row>
    <row r="141" spans="1:11" ht="14.25" customHeight="1" x14ac:dyDescent="0.25">
      <c r="A141" s="66">
        <v>5311</v>
      </c>
      <c r="B141" s="67" t="s">
        <v>118</v>
      </c>
      <c r="C141" s="68">
        <v>0</v>
      </c>
      <c r="D141" s="68">
        <v>50</v>
      </c>
      <c r="E141" s="68">
        <v>0</v>
      </c>
      <c r="F141" s="13">
        <v>0</v>
      </c>
      <c r="G141" s="13">
        <v>0</v>
      </c>
      <c r="H141" s="13">
        <v>0</v>
      </c>
      <c r="I141" s="13">
        <v>1000</v>
      </c>
      <c r="J141" s="13">
        <v>0</v>
      </c>
      <c r="K141" s="13">
        <v>0</v>
      </c>
    </row>
    <row r="142" spans="1:11" ht="14.25" customHeight="1" x14ac:dyDescent="0.25">
      <c r="A142" s="66">
        <v>5512</v>
      </c>
      <c r="B142" s="67" t="s">
        <v>63</v>
      </c>
      <c r="C142" s="68">
        <v>0</v>
      </c>
      <c r="D142" s="68">
        <v>0</v>
      </c>
      <c r="E142" s="68">
        <v>201</v>
      </c>
      <c r="F142" s="13">
        <v>208</v>
      </c>
      <c r="G142" s="13">
        <v>0</v>
      </c>
      <c r="H142" s="13">
        <v>0</v>
      </c>
      <c r="I142" s="13">
        <v>0</v>
      </c>
      <c r="J142" s="13">
        <v>0</v>
      </c>
      <c r="K142" s="13">
        <v>0</v>
      </c>
    </row>
    <row r="143" spans="1:11" ht="14.25" customHeight="1" x14ac:dyDescent="0.25">
      <c r="A143" s="66">
        <v>6112</v>
      </c>
      <c r="B143" s="67" t="s">
        <v>56</v>
      </c>
      <c r="C143" s="68">
        <v>0</v>
      </c>
      <c r="D143" s="68">
        <v>0</v>
      </c>
      <c r="E143" s="68">
        <v>0</v>
      </c>
      <c r="F143" s="13">
        <v>0</v>
      </c>
      <c r="G143" s="13">
        <v>0</v>
      </c>
      <c r="H143" s="13">
        <v>0</v>
      </c>
      <c r="I143" s="13">
        <v>0</v>
      </c>
      <c r="J143" s="13">
        <v>0</v>
      </c>
      <c r="K143" s="13">
        <v>0</v>
      </c>
    </row>
    <row r="144" spans="1:11" ht="14.25" customHeight="1" x14ac:dyDescent="0.25">
      <c r="A144" s="66">
        <v>6119</v>
      </c>
      <c r="B144" s="67" t="s">
        <v>105</v>
      </c>
      <c r="C144" s="68">
        <v>0</v>
      </c>
      <c r="D144" s="68">
        <v>80</v>
      </c>
      <c r="E144" s="68">
        <v>0</v>
      </c>
      <c r="F144" s="13">
        <v>0</v>
      </c>
      <c r="G144" s="13">
        <v>0</v>
      </c>
      <c r="H144" s="13">
        <v>0</v>
      </c>
      <c r="I144" s="13">
        <v>0</v>
      </c>
      <c r="J144" s="13">
        <v>0</v>
      </c>
      <c r="K144" s="13">
        <v>0</v>
      </c>
    </row>
    <row r="145" spans="1:11" ht="14.25" customHeight="1" x14ac:dyDescent="0.25">
      <c r="A145" s="66">
        <v>6171</v>
      </c>
      <c r="B145" s="67" t="s">
        <v>90</v>
      </c>
      <c r="C145" s="68">
        <v>30</v>
      </c>
      <c r="D145" s="68">
        <v>0</v>
      </c>
      <c r="E145" s="68">
        <v>15</v>
      </c>
      <c r="F145" s="13">
        <v>126</v>
      </c>
      <c r="G145" s="13">
        <v>0</v>
      </c>
      <c r="H145" s="13">
        <v>62</v>
      </c>
      <c r="I145" s="13">
        <v>150</v>
      </c>
      <c r="J145" s="13">
        <v>0</v>
      </c>
      <c r="K145" s="13">
        <v>0</v>
      </c>
    </row>
    <row r="146" spans="1:11" ht="14.25" customHeight="1" thickBot="1" x14ac:dyDescent="0.3">
      <c r="A146" s="15">
        <v>6409</v>
      </c>
      <c r="B146" s="64" t="s">
        <v>106</v>
      </c>
      <c r="C146" s="23">
        <v>0</v>
      </c>
      <c r="D146" s="19">
        <v>0</v>
      </c>
      <c r="E146" s="23">
        <v>1793</v>
      </c>
      <c r="F146" s="19">
        <v>0</v>
      </c>
      <c r="G146" s="19">
        <v>0</v>
      </c>
      <c r="H146" s="19">
        <v>0</v>
      </c>
      <c r="I146" s="19">
        <v>0</v>
      </c>
      <c r="J146" s="19">
        <v>0</v>
      </c>
      <c r="K146" s="19">
        <v>0</v>
      </c>
    </row>
    <row r="147" spans="1:11" ht="14.25" customHeight="1" thickBot="1" x14ac:dyDescent="0.3">
      <c r="A147" s="32" t="s">
        <v>87</v>
      </c>
      <c r="B147" s="49" t="s">
        <v>27</v>
      </c>
      <c r="C147" s="48">
        <f t="shared" ref="C147:K147" si="6">SUM(C123:C146)</f>
        <v>9213</v>
      </c>
      <c r="D147" s="48">
        <f t="shared" si="6"/>
        <v>1617</v>
      </c>
      <c r="E147" s="50">
        <f t="shared" si="6"/>
        <v>11190</v>
      </c>
      <c r="F147" s="48">
        <f t="shared" si="6"/>
        <v>7544</v>
      </c>
      <c r="G147" s="48">
        <f t="shared" si="6"/>
        <v>44770</v>
      </c>
      <c r="H147" s="48">
        <f t="shared" si="6"/>
        <v>54106</v>
      </c>
      <c r="I147" s="48">
        <f t="shared" si="6"/>
        <v>29715</v>
      </c>
      <c r="J147" s="48">
        <f t="shared" si="6"/>
        <v>11850</v>
      </c>
      <c r="K147" s="48">
        <f t="shared" si="6"/>
        <v>11600</v>
      </c>
    </row>
    <row r="148" spans="1:11" s="20" customFormat="1" ht="14.25" customHeight="1" thickBot="1" x14ac:dyDescent="0.3">
      <c r="A148" s="51"/>
      <c r="B148" s="52" t="s">
        <v>85</v>
      </c>
      <c r="C148" s="53">
        <f t="shared" ref="C148:K148" si="7">C122+C147</f>
        <v>67358</v>
      </c>
      <c r="D148" s="53">
        <f t="shared" si="7"/>
        <v>64434</v>
      </c>
      <c r="E148" s="54">
        <f t="shared" si="7"/>
        <v>70005</v>
      </c>
      <c r="F148" s="53">
        <f t="shared" si="7"/>
        <v>67165</v>
      </c>
      <c r="G148" s="53">
        <f t="shared" si="7"/>
        <v>103126</v>
      </c>
      <c r="H148" s="53">
        <f t="shared" si="7"/>
        <v>111071</v>
      </c>
      <c r="I148" s="53">
        <f t="shared" si="7"/>
        <v>96593</v>
      </c>
      <c r="J148" s="53">
        <f t="shared" si="7"/>
        <v>74040</v>
      </c>
      <c r="K148" s="53">
        <f t="shared" si="7"/>
        <v>73790</v>
      </c>
    </row>
    <row r="149" spans="1:11" s="20" customFormat="1" ht="14.25" customHeight="1" x14ac:dyDescent="0.25">
      <c r="A149" s="56"/>
      <c r="B149" s="57"/>
      <c r="C149" s="58"/>
      <c r="D149" s="58"/>
      <c r="E149" s="58"/>
      <c r="F149" s="58"/>
      <c r="G149" s="58"/>
      <c r="H149" s="58"/>
      <c r="I149" s="58"/>
      <c r="J149" s="58"/>
      <c r="K149" s="58"/>
    </row>
    <row r="150" spans="1:11" s="20" customFormat="1" ht="14.25" customHeight="1" x14ac:dyDescent="0.25">
      <c r="A150" s="56"/>
      <c r="B150" s="57"/>
      <c r="C150" s="58"/>
      <c r="D150" s="58"/>
      <c r="E150" s="58"/>
      <c r="F150" s="58"/>
      <c r="G150" s="58"/>
      <c r="H150" s="58"/>
      <c r="I150" s="58"/>
      <c r="J150" s="58"/>
      <c r="K150" s="58"/>
    </row>
    <row r="151" spans="1:11" s="20" customFormat="1" ht="14.25" customHeight="1" thickBot="1" x14ac:dyDescent="0.3">
      <c r="A151" s="56"/>
      <c r="B151" s="57"/>
      <c r="C151" s="58"/>
      <c r="D151" s="58"/>
      <c r="E151" s="58"/>
      <c r="F151" s="58"/>
      <c r="G151" s="58"/>
      <c r="H151" s="58"/>
      <c r="I151" s="58"/>
      <c r="J151" s="58"/>
      <c r="K151" s="58"/>
    </row>
    <row r="152" spans="1:11" ht="19.5" customHeight="1" thickBot="1" x14ac:dyDescent="0.3">
      <c r="A152" s="45"/>
      <c r="B152" s="46" t="s">
        <v>42</v>
      </c>
      <c r="C152" s="30" t="s">
        <v>80</v>
      </c>
      <c r="D152" s="31" t="s">
        <v>93</v>
      </c>
      <c r="E152" s="30" t="s">
        <v>109</v>
      </c>
      <c r="F152" s="30" t="s">
        <v>122</v>
      </c>
      <c r="G152" s="134" t="s">
        <v>244</v>
      </c>
      <c r="H152" s="31" t="s">
        <v>121</v>
      </c>
      <c r="I152" s="134" t="s">
        <v>245</v>
      </c>
      <c r="J152" s="30" t="s">
        <v>110</v>
      </c>
      <c r="K152" s="30" t="s">
        <v>120</v>
      </c>
    </row>
    <row r="153" spans="1:11" s="20" customFormat="1" ht="18.75" customHeight="1" thickBot="1" x14ac:dyDescent="0.3">
      <c r="A153" s="59"/>
      <c r="B153" s="60" t="s">
        <v>40</v>
      </c>
      <c r="C153" s="61">
        <f t="shared" ref="C153:K153" si="8">C67-C148</f>
        <v>4824</v>
      </c>
      <c r="D153" s="61">
        <f t="shared" si="8"/>
        <v>3912</v>
      </c>
      <c r="E153" s="62">
        <f t="shared" si="8"/>
        <v>100</v>
      </c>
      <c r="F153" s="61">
        <f t="shared" si="8"/>
        <v>13835</v>
      </c>
      <c r="G153" s="61">
        <f t="shared" si="8"/>
        <v>-12847</v>
      </c>
      <c r="H153" s="61">
        <f t="shared" si="8"/>
        <v>-13258</v>
      </c>
      <c r="I153" s="61">
        <f t="shared" si="8"/>
        <v>0</v>
      </c>
      <c r="J153" s="61">
        <f t="shared" si="8"/>
        <v>8473</v>
      </c>
      <c r="K153" s="61">
        <f t="shared" si="8"/>
        <v>8753</v>
      </c>
    </row>
    <row r="156" spans="1:11" ht="13.5" thickBot="1" x14ac:dyDescent="0.25"/>
    <row r="157" spans="1:11" ht="19.5" customHeight="1" thickBot="1" x14ac:dyDescent="0.3">
      <c r="A157" s="45"/>
      <c r="B157" s="46" t="s">
        <v>42</v>
      </c>
      <c r="C157" s="30" t="s">
        <v>80</v>
      </c>
      <c r="D157" s="31" t="s">
        <v>93</v>
      </c>
      <c r="E157" s="30" t="s">
        <v>109</v>
      </c>
      <c r="F157" s="30" t="s">
        <v>122</v>
      </c>
      <c r="G157" s="134" t="s">
        <v>244</v>
      </c>
      <c r="H157" s="31" t="s">
        <v>121</v>
      </c>
      <c r="I157" s="134" t="s">
        <v>245</v>
      </c>
      <c r="J157" s="30" t="s">
        <v>110</v>
      </c>
      <c r="K157" s="30" t="s">
        <v>120</v>
      </c>
    </row>
    <row r="158" spans="1:11" ht="15" customHeight="1" x14ac:dyDescent="0.25">
      <c r="A158" s="65">
        <v>8123</v>
      </c>
      <c r="B158" s="70" t="s">
        <v>114</v>
      </c>
      <c r="C158" s="9">
        <v>0</v>
      </c>
      <c r="D158" s="9">
        <v>0</v>
      </c>
      <c r="E158" s="9">
        <v>0</v>
      </c>
      <c r="F158" s="9">
        <v>0</v>
      </c>
      <c r="G158" s="9">
        <v>15000</v>
      </c>
      <c r="H158" s="9">
        <v>11140</v>
      </c>
      <c r="I158" s="9">
        <v>0</v>
      </c>
      <c r="J158" s="9">
        <v>0</v>
      </c>
      <c r="K158" s="9">
        <v>0</v>
      </c>
    </row>
    <row r="159" spans="1:11" ht="15" customHeight="1" x14ac:dyDescent="0.25">
      <c r="A159" s="66">
        <v>8124</v>
      </c>
      <c r="B159" s="69" t="s">
        <v>115</v>
      </c>
      <c r="C159" s="13">
        <v>-2561</v>
      </c>
      <c r="D159" s="13">
        <v>-2579</v>
      </c>
      <c r="E159" s="13">
        <v>-2526</v>
      </c>
      <c r="F159" s="13">
        <v>-2458</v>
      </c>
      <c r="G159" s="13">
        <v>-2462</v>
      </c>
      <c r="H159" s="13">
        <v>-2462</v>
      </c>
      <c r="I159" s="13">
        <v>-4059</v>
      </c>
      <c r="J159" s="13">
        <v>-4059</v>
      </c>
      <c r="K159" s="13">
        <v>-4059</v>
      </c>
    </row>
    <row r="160" spans="1:11" ht="15" customHeight="1" x14ac:dyDescent="0.25">
      <c r="A160" s="71">
        <v>8115</v>
      </c>
      <c r="B160" s="72" t="s">
        <v>134</v>
      </c>
      <c r="C160" s="73">
        <v>1807</v>
      </c>
      <c r="D160" s="73">
        <v>8098</v>
      </c>
      <c r="E160" s="73">
        <v>6910</v>
      </c>
      <c r="F160" s="73">
        <v>-23</v>
      </c>
      <c r="G160" s="73">
        <v>309</v>
      </c>
      <c r="H160" s="73">
        <v>4580</v>
      </c>
      <c r="I160" s="73">
        <v>4059</v>
      </c>
      <c r="J160" s="73">
        <v>0</v>
      </c>
      <c r="K160" s="73">
        <v>0</v>
      </c>
    </row>
    <row r="161" spans="1:11" ht="15" customHeight="1" thickBot="1" x14ac:dyDescent="0.3">
      <c r="A161" s="131"/>
      <c r="B161" s="132" t="s">
        <v>39</v>
      </c>
      <c r="C161" s="133">
        <f>C158+C159+C160</f>
        <v>-754</v>
      </c>
      <c r="D161" s="133">
        <f>D158+D159+D160</f>
        <v>5519</v>
      </c>
      <c r="E161" s="133">
        <f>E158+E159+E160</f>
        <v>4384</v>
      </c>
      <c r="F161" s="133">
        <f>F158+F159+F160</f>
        <v>-2481</v>
      </c>
      <c r="G161" s="133">
        <f>SUM(G158:G160)</f>
        <v>12847</v>
      </c>
      <c r="H161" s="133">
        <f>H158+H159+H160</f>
        <v>13258</v>
      </c>
      <c r="I161" s="133">
        <f>I158+I159+I160</f>
        <v>0</v>
      </c>
      <c r="J161" s="133">
        <f>J158+J159+J160</f>
        <v>-4059</v>
      </c>
      <c r="K161" s="133">
        <f>K158+K159+K160</f>
        <v>-4059</v>
      </c>
    </row>
    <row r="162" spans="1:11" s="4" customFormat="1" ht="15" customHeight="1" x14ac:dyDescent="0.25">
      <c r="A162" s="77"/>
      <c r="B162" s="78"/>
      <c r="C162" s="79"/>
      <c r="D162" s="79"/>
      <c r="E162" s="79"/>
      <c r="F162" s="79"/>
      <c r="G162" s="79"/>
      <c r="H162" s="79"/>
      <c r="I162" s="79"/>
      <c r="J162" s="79"/>
      <c r="K162" s="79"/>
    </row>
    <row r="163" spans="1:11" ht="15" customHeight="1" thickBot="1" x14ac:dyDescent="0.3">
      <c r="A163" s="74"/>
      <c r="B163" s="75"/>
      <c r="C163" s="76"/>
      <c r="D163" s="76"/>
      <c r="E163" s="76"/>
      <c r="F163" s="76"/>
      <c r="G163" s="76"/>
      <c r="H163" s="76"/>
      <c r="I163" s="76"/>
      <c r="J163" s="76"/>
      <c r="K163" s="76"/>
    </row>
    <row r="164" spans="1:11" ht="19.5" customHeight="1" thickBot="1" x14ac:dyDescent="0.3">
      <c r="A164" s="47"/>
      <c r="B164" s="42" t="s">
        <v>116</v>
      </c>
      <c r="C164" s="43">
        <v>12121</v>
      </c>
      <c r="D164" s="43">
        <v>8482</v>
      </c>
      <c r="E164" s="43">
        <v>6063</v>
      </c>
      <c r="F164" s="43">
        <f>E164+F153+F161</f>
        <v>17417</v>
      </c>
      <c r="G164" s="43">
        <f>F164+G153+G158+G159</f>
        <v>17108</v>
      </c>
      <c r="H164" s="43">
        <f>F164+H153+H158+H159</f>
        <v>12837</v>
      </c>
      <c r="I164" s="43">
        <f>H164-I153+I161</f>
        <v>12837</v>
      </c>
      <c r="J164" s="43"/>
      <c r="K164" s="43"/>
    </row>
    <row r="166" spans="1:11" ht="15" x14ac:dyDescent="0.25">
      <c r="A166" s="142" t="s">
        <v>243</v>
      </c>
      <c r="B166" s="142"/>
      <c r="C166" s="142"/>
      <c r="D166" s="142"/>
      <c r="E166" s="142"/>
      <c r="F166" s="142"/>
      <c r="G166" s="142"/>
      <c r="H166" s="142"/>
    </row>
    <row r="167" spans="1:11" x14ac:dyDescent="0.2">
      <c r="H167" s="110"/>
      <c r="I167" s="63"/>
    </row>
    <row r="168" spans="1:11" x14ac:dyDescent="0.2">
      <c r="C168" s="108"/>
      <c r="D168" s="4"/>
      <c r="E168" s="4"/>
    </row>
    <row r="169" spans="1:11" x14ac:dyDescent="0.2">
      <c r="C169" s="108"/>
      <c r="D169" s="4"/>
      <c r="E169" s="4"/>
      <c r="H169" s="63"/>
    </row>
    <row r="170" spans="1:11" x14ac:dyDescent="0.2">
      <c r="C170" s="108"/>
      <c r="D170" s="4"/>
      <c r="E170" s="4"/>
    </row>
    <row r="171" spans="1:11" x14ac:dyDescent="0.2">
      <c r="C171" s="108"/>
      <c r="D171" s="4"/>
      <c r="E171" s="4"/>
    </row>
    <row r="172" spans="1:11" x14ac:dyDescent="0.2">
      <c r="C172" s="108"/>
      <c r="D172" s="4"/>
      <c r="E172" s="4"/>
    </row>
    <row r="173" spans="1:11" x14ac:dyDescent="0.2">
      <c r="C173" s="4"/>
      <c r="D173" s="4"/>
      <c r="E173" s="4"/>
    </row>
  </sheetData>
  <mergeCells count="10">
    <mergeCell ref="A166:H166"/>
    <mergeCell ref="A71:F71"/>
    <mergeCell ref="A73:H73"/>
    <mergeCell ref="A72:H72"/>
    <mergeCell ref="A70:H70"/>
    <mergeCell ref="A69:H69"/>
    <mergeCell ref="A74:H74"/>
    <mergeCell ref="A76:B76"/>
    <mergeCell ref="A3:B3"/>
    <mergeCell ref="A1:K1"/>
  </mergeCells>
  <phoneticPr fontId="1" type="noConversion"/>
  <pageMargins left="0.43307086614173229" right="0.15748031496062992" top="0.55118110236220474" bottom="0.59055118110236227" header="0.51181102362204722" footer="0.51181102362204722"/>
  <pageSetup paperSize="9" scale="73" orientation="portrait" horizontalDpi="4294967293" r:id="rId1"/>
  <headerFooter alignWithMargins="0"/>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5"/>
  <sheetViews>
    <sheetView workbookViewId="0">
      <selection activeCell="D71" sqref="D71"/>
    </sheetView>
  </sheetViews>
  <sheetFormatPr defaultRowHeight="15.75" x14ac:dyDescent="0.25"/>
  <cols>
    <col min="1" max="1" width="4.42578125" style="86" customWidth="1"/>
    <col min="2" max="2" width="41.5703125" style="85" customWidth="1"/>
    <col min="3" max="3" width="18.5703125" style="86" customWidth="1"/>
    <col min="4" max="4" width="51.5703125" style="85" customWidth="1"/>
    <col min="5" max="5" width="9.42578125" style="86" customWidth="1"/>
    <col min="6" max="7" width="9.140625" style="85"/>
    <col min="8" max="8" width="7.85546875" style="85" customWidth="1"/>
    <col min="9" max="9" width="29.5703125" style="85" hidden="1" customWidth="1"/>
    <col min="10" max="10" width="9.140625" style="85"/>
    <col min="11" max="12" width="9.140625" style="85" customWidth="1"/>
    <col min="13" max="251" width="9.140625" style="85"/>
    <col min="252" max="252" width="4.42578125" style="85" customWidth="1"/>
    <col min="253" max="253" width="9.140625" style="85" customWidth="1"/>
    <col min="254" max="256" width="9.140625" style="85"/>
    <col min="257" max="257" width="15.42578125" style="85" customWidth="1"/>
    <col min="258" max="258" width="18.5703125" style="85" customWidth="1"/>
    <col min="259" max="259" width="1.7109375" style="85" customWidth="1"/>
    <col min="260" max="260" width="9.140625" style="85" customWidth="1"/>
    <col min="261" max="263" width="9.140625" style="85"/>
    <col min="264" max="264" width="7.85546875" style="85" customWidth="1"/>
    <col min="265" max="265" width="0" style="85" hidden="1" customWidth="1"/>
    <col min="266" max="266" width="9.140625" style="85"/>
    <col min="267" max="268" width="9.140625" style="85" customWidth="1"/>
    <col min="269" max="507" width="9.140625" style="85"/>
    <col min="508" max="508" width="4.42578125" style="85" customWidth="1"/>
    <col min="509" max="509" width="9.140625" style="85" customWidth="1"/>
    <col min="510" max="512" width="9.140625" style="85"/>
    <col min="513" max="513" width="15.42578125" style="85" customWidth="1"/>
    <col min="514" max="514" width="18.5703125" style="85" customWidth="1"/>
    <col min="515" max="515" width="1.7109375" style="85" customWidth="1"/>
    <col min="516" max="516" width="9.140625" style="85" customWidth="1"/>
    <col min="517" max="519" width="9.140625" style="85"/>
    <col min="520" max="520" width="7.85546875" style="85" customWidth="1"/>
    <col min="521" max="521" width="0" style="85" hidden="1" customWidth="1"/>
    <col min="522" max="522" width="9.140625" style="85"/>
    <col min="523" max="524" width="9.140625" style="85" customWidth="1"/>
    <col min="525" max="763" width="9.140625" style="85"/>
    <col min="764" max="764" width="4.42578125" style="85" customWidth="1"/>
    <col min="765" max="765" width="9.140625" style="85" customWidth="1"/>
    <col min="766" max="768" width="9.140625" style="85"/>
    <col min="769" max="769" width="15.42578125" style="85" customWidth="1"/>
    <col min="770" max="770" width="18.5703125" style="85" customWidth="1"/>
    <col min="771" max="771" width="1.7109375" style="85" customWidth="1"/>
    <col min="772" max="772" width="9.140625" style="85" customWidth="1"/>
    <col min="773" max="775" width="9.140625" style="85"/>
    <col min="776" max="776" width="7.85546875" style="85" customWidth="1"/>
    <col min="777" max="777" width="0" style="85" hidden="1" customWidth="1"/>
    <col min="778" max="778" width="9.140625" style="85"/>
    <col min="779" max="780" width="9.140625" style="85" customWidth="1"/>
    <col min="781" max="1019" width="9.140625" style="85"/>
    <col min="1020" max="1020" width="4.42578125" style="85" customWidth="1"/>
    <col min="1021" max="1021" width="9.140625" style="85" customWidth="1"/>
    <col min="1022" max="1024" width="9.140625" style="85"/>
    <col min="1025" max="1025" width="15.42578125" style="85" customWidth="1"/>
    <col min="1026" max="1026" width="18.5703125" style="85" customWidth="1"/>
    <col min="1027" max="1027" width="1.7109375" style="85" customWidth="1"/>
    <col min="1028" max="1028" width="9.140625" style="85" customWidth="1"/>
    <col min="1029" max="1031" width="9.140625" style="85"/>
    <col min="1032" max="1032" width="7.85546875" style="85" customWidth="1"/>
    <col min="1033" max="1033" width="0" style="85" hidden="1" customWidth="1"/>
    <col min="1034" max="1034" width="9.140625" style="85"/>
    <col min="1035" max="1036" width="9.140625" style="85" customWidth="1"/>
    <col min="1037" max="1275" width="9.140625" style="85"/>
    <col min="1276" max="1276" width="4.42578125" style="85" customWidth="1"/>
    <col min="1277" max="1277" width="9.140625" style="85" customWidth="1"/>
    <col min="1278" max="1280" width="9.140625" style="85"/>
    <col min="1281" max="1281" width="15.42578125" style="85" customWidth="1"/>
    <col min="1282" max="1282" width="18.5703125" style="85" customWidth="1"/>
    <col min="1283" max="1283" width="1.7109375" style="85" customWidth="1"/>
    <col min="1284" max="1284" width="9.140625" style="85" customWidth="1"/>
    <col min="1285" max="1287" width="9.140625" style="85"/>
    <col min="1288" max="1288" width="7.85546875" style="85" customWidth="1"/>
    <col min="1289" max="1289" width="0" style="85" hidden="1" customWidth="1"/>
    <col min="1290" max="1290" width="9.140625" style="85"/>
    <col min="1291" max="1292" width="9.140625" style="85" customWidth="1"/>
    <col min="1293" max="1531" width="9.140625" style="85"/>
    <col min="1532" max="1532" width="4.42578125" style="85" customWidth="1"/>
    <col min="1533" max="1533" width="9.140625" style="85" customWidth="1"/>
    <col min="1534" max="1536" width="9.140625" style="85"/>
    <col min="1537" max="1537" width="15.42578125" style="85" customWidth="1"/>
    <col min="1538" max="1538" width="18.5703125" style="85" customWidth="1"/>
    <col min="1539" max="1539" width="1.7109375" style="85" customWidth="1"/>
    <col min="1540" max="1540" width="9.140625" style="85" customWidth="1"/>
    <col min="1541" max="1543" width="9.140625" style="85"/>
    <col min="1544" max="1544" width="7.85546875" style="85" customWidth="1"/>
    <col min="1545" max="1545" width="0" style="85" hidden="1" customWidth="1"/>
    <col min="1546" max="1546" width="9.140625" style="85"/>
    <col min="1547" max="1548" width="9.140625" style="85" customWidth="1"/>
    <col min="1549" max="1787" width="9.140625" style="85"/>
    <col min="1788" max="1788" width="4.42578125" style="85" customWidth="1"/>
    <col min="1789" max="1789" width="9.140625" style="85" customWidth="1"/>
    <col min="1790" max="1792" width="9.140625" style="85"/>
    <col min="1793" max="1793" width="15.42578125" style="85" customWidth="1"/>
    <col min="1794" max="1794" width="18.5703125" style="85" customWidth="1"/>
    <col min="1795" max="1795" width="1.7109375" style="85" customWidth="1"/>
    <col min="1796" max="1796" width="9.140625" style="85" customWidth="1"/>
    <col min="1797" max="1799" width="9.140625" style="85"/>
    <col min="1800" max="1800" width="7.85546875" style="85" customWidth="1"/>
    <col min="1801" max="1801" width="0" style="85" hidden="1" customWidth="1"/>
    <col min="1802" max="1802" width="9.140625" style="85"/>
    <col min="1803" max="1804" width="9.140625" style="85" customWidth="1"/>
    <col min="1805" max="2043" width="9.140625" style="85"/>
    <col min="2044" max="2044" width="4.42578125" style="85" customWidth="1"/>
    <col min="2045" max="2045" width="9.140625" style="85" customWidth="1"/>
    <col min="2046" max="2048" width="9.140625" style="85"/>
    <col min="2049" max="2049" width="15.42578125" style="85" customWidth="1"/>
    <col min="2050" max="2050" width="18.5703125" style="85" customWidth="1"/>
    <col min="2051" max="2051" width="1.7109375" style="85" customWidth="1"/>
    <col min="2052" max="2052" width="9.140625" style="85" customWidth="1"/>
    <col min="2053" max="2055" width="9.140625" style="85"/>
    <col min="2056" max="2056" width="7.85546875" style="85" customWidth="1"/>
    <col min="2057" max="2057" width="0" style="85" hidden="1" customWidth="1"/>
    <col min="2058" max="2058" width="9.140625" style="85"/>
    <col min="2059" max="2060" width="9.140625" style="85" customWidth="1"/>
    <col min="2061" max="2299" width="9.140625" style="85"/>
    <col min="2300" max="2300" width="4.42578125" style="85" customWidth="1"/>
    <col min="2301" max="2301" width="9.140625" style="85" customWidth="1"/>
    <col min="2302" max="2304" width="9.140625" style="85"/>
    <col min="2305" max="2305" width="15.42578125" style="85" customWidth="1"/>
    <col min="2306" max="2306" width="18.5703125" style="85" customWidth="1"/>
    <col min="2307" max="2307" width="1.7109375" style="85" customWidth="1"/>
    <col min="2308" max="2308" width="9.140625" style="85" customWidth="1"/>
    <col min="2309" max="2311" width="9.140625" style="85"/>
    <col min="2312" max="2312" width="7.85546875" style="85" customWidth="1"/>
    <col min="2313" max="2313" width="0" style="85" hidden="1" customWidth="1"/>
    <col min="2314" max="2314" width="9.140625" style="85"/>
    <col min="2315" max="2316" width="9.140625" style="85" customWidth="1"/>
    <col min="2317" max="2555" width="9.140625" style="85"/>
    <col min="2556" max="2556" width="4.42578125" style="85" customWidth="1"/>
    <col min="2557" max="2557" width="9.140625" style="85" customWidth="1"/>
    <col min="2558" max="2560" width="9.140625" style="85"/>
    <col min="2561" max="2561" width="15.42578125" style="85" customWidth="1"/>
    <col min="2562" max="2562" width="18.5703125" style="85" customWidth="1"/>
    <col min="2563" max="2563" width="1.7109375" style="85" customWidth="1"/>
    <col min="2564" max="2564" width="9.140625" style="85" customWidth="1"/>
    <col min="2565" max="2567" width="9.140625" style="85"/>
    <col min="2568" max="2568" width="7.85546875" style="85" customWidth="1"/>
    <col min="2569" max="2569" width="0" style="85" hidden="1" customWidth="1"/>
    <col min="2570" max="2570" width="9.140625" style="85"/>
    <col min="2571" max="2572" width="9.140625" style="85" customWidth="1"/>
    <col min="2573" max="2811" width="9.140625" style="85"/>
    <col min="2812" max="2812" width="4.42578125" style="85" customWidth="1"/>
    <col min="2813" max="2813" width="9.140625" style="85" customWidth="1"/>
    <col min="2814" max="2816" width="9.140625" style="85"/>
    <col min="2817" max="2817" width="15.42578125" style="85" customWidth="1"/>
    <col min="2818" max="2818" width="18.5703125" style="85" customWidth="1"/>
    <col min="2819" max="2819" width="1.7109375" style="85" customWidth="1"/>
    <col min="2820" max="2820" width="9.140625" style="85" customWidth="1"/>
    <col min="2821" max="2823" width="9.140625" style="85"/>
    <col min="2824" max="2824" width="7.85546875" style="85" customWidth="1"/>
    <col min="2825" max="2825" width="0" style="85" hidden="1" customWidth="1"/>
    <col min="2826" max="2826" width="9.140625" style="85"/>
    <col min="2827" max="2828" width="9.140625" style="85" customWidth="1"/>
    <col min="2829" max="3067" width="9.140625" style="85"/>
    <col min="3068" max="3068" width="4.42578125" style="85" customWidth="1"/>
    <col min="3069" max="3069" width="9.140625" style="85" customWidth="1"/>
    <col min="3070" max="3072" width="9.140625" style="85"/>
    <col min="3073" max="3073" width="15.42578125" style="85" customWidth="1"/>
    <col min="3074" max="3074" width="18.5703125" style="85" customWidth="1"/>
    <col min="3075" max="3075" width="1.7109375" style="85" customWidth="1"/>
    <col min="3076" max="3076" width="9.140625" style="85" customWidth="1"/>
    <col min="3077" max="3079" width="9.140625" style="85"/>
    <col min="3080" max="3080" width="7.85546875" style="85" customWidth="1"/>
    <col min="3081" max="3081" width="0" style="85" hidden="1" customWidth="1"/>
    <col min="3082" max="3082" width="9.140625" style="85"/>
    <col min="3083" max="3084" width="9.140625" style="85" customWidth="1"/>
    <col min="3085" max="3323" width="9.140625" style="85"/>
    <col min="3324" max="3324" width="4.42578125" style="85" customWidth="1"/>
    <col min="3325" max="3325" width="9.140625" style="85" customWidth="1"/>
    <col min="3326" max="3328" width="9.140625" style="85"/>
    <col min="3329" max="3329" width="15.42578125" style="85" customWidth="1"/>
    <col min="3330" max="3330" width="18.5703125" style="85" customWidth="1"/>
    <col min="3331" max="3331" width="1.7109375" style="85" customWidth="1"/>
    <col min="3332" max="3332" width="9.140625" style="85" customWidth="1"/>
    <col min="3333" max="3335" width="9.140625" style="85"/>
    <col min="3336" max="3336" width="7.85546875" style="85" customWidth="1"/>
    <col min="3337" max="3337" width="0" style="85" hidden="1" customWidth="1"/>
    <col min="3338" max="3338" width="9.140625" style="85"/>
    <col min="3339" max="3340" width="9.140625" style="85" customWidth="1"/>
    <col min="3341" max="3579" width="9.140625" style="85"/>
    <col min="3580" max="3580" width="4.42578125" style="85" customWidth="1"/>
    <col min="3581" max="3581" width="9.140625" style="85" customWidth="1"/>
    <col min="3582" max="3584" width="9.140625" style="85"/>
    <col min="3585" max="3585" width="15.42578125" style="85" customWidth="1"/>
    <col min="3586" max="3586" width="18.5703125" style="85" customWidth="1"/>
    <col min="3587" max="3587" width="1.7109375" style="85" customWidth="1"/>
    <col min="3588" max="3588" width="9.140625" style="85" customWidth="1"/>
    <col min="3589" max="3591" width="9.140625" style="85"/>
    <col min="3592" max="3592" width="7.85546875" style="85" customWidth="1"/>
    <col min="3593" max="3593" width="0" style="85" hidden="1" customWidth="1"/>
    <col min="3594" max="3594" width="9.140625" style="85"/>
    <col min="3595" max="3596" width="9.140625" style="85" customWidth="1"/>
    <col min="3597" max="3835" width="9.140625" style="85"/>
    <col min="3836" max="3836" width="4.42578125" style="85" customWidth="1"/>
    <col min="3837" max="3837" width="9.140625" style="85" customWidth="1"/>
    <col min="3838" max="3840" width="9.140625" style="85"/>
    <col min="3841" max="3841" width="15.42578125" style="85" customWidth="1"/>
    <col min="3842" max="3842" width="18.5703125" style="85" customWidth="1"/>
    <col min="3843" max="3843" width="1.7109375" style="85" customWidth="1"/>
    <col min="3844" max="3844" width="9.140625" style="85" customWidth="1"/>
    <col min="3845" max="3847" width="9.140625" style="85"/>
    <col min="3848" max="3848" width="7.85546875" style="85" customWidth="1"/>
    <col min="3849" max="3849" width="0" style="85" hidden="1" customWidth="1"/>
    <col min="3850" max="3850" width="9.140625" style="85"/>
    <col min="3851" max="3852" width="9.140625" style="85" customWidth="1"/>
    <col min="3853" max="4091" width="9.140625" style="85"/>
    <col min="4092" max="4092" width="4.42578125" style="85" customWidth="1"/>
    <col min="4093" max="4093" width="9.140625" style="85" customWidth="1"/>
    <col min="4094" max="4096" width="9.140625" style="85"/>
    <col min="4097" max="4097" width="15.42578125" style="85" customWidth="1"/>
    <col min="4098" max="4098" width="18.5703125" style="85" customWidth="1"/>
    <col min="4099" max="4099" width="1.7109375" style="85" customWidth="1"/>
    <col min="4100" max="4100" width="9.140625" style="85" customWidth="1"/>
    <col min="4101" max="4103" width="9.140625" style="85"/>
    <col min="4104" max="4104" width="7.85546875" style="85" customWidth="1"/>
    <col min="4105" max="4105" width="0" style="85" hidden="1" customWidth="1"/>
    <col min="4106" max="4106" width="9.140625" style="85"/>
    <col min="4107" max="4108" width="9.140625" style="85" customWidth="1"/>
    <col min="4109" max="4347" width="9.140625" style="85"/>
    <col min="4348" max="4348" width="4.42578125" style="85" customWidth="1"/>
    <col min="4349" max="4349" width="9.140625" style="85" customWidth="1"/>
    <col min="4350" max="4352" width="9.140625" style="85"/>
    <col min="4353" max="4353" width="15.42578125" style="85" customWidth="1"/>
    <col min="4354" max="4354" width="18.5703125" style="85" customWidth="1"/>
    <col min="4355" max="4355" width="1.7109375" style="85" customWidth="1"/>
    <col min="4356" max="4356" width="9.140625" style="85" customWidth="1"/>
    <col min="4357" max="4359" width="9.140625" style="85"/>
    <col min="4360" max="4360" width="7.85546875" style="85" customWidth="1"/>
    <col min="4361" max="4361" width="0" style="85" hidden="1" customWidth="1"/>
    <col min="4362" max="4362" width="9.140625" style="85"/>
    <col min="4363" max="4364" width="9.140625" style="85" customWidth="1"/>
    <col min="4365" max="4603" width="9.140625" style="85"/>
    <col min="4604" max="4604" width="4.42578125" style="85" customWidth="1"/>
    <col min="4605" max="4605" width="9.140625" style="85" customWidth="1"/>
    <col min="4606" max="4608" width="9.140625" style="85"/>
    <col min="4609" max="4609" width="15.42578125" style="85" customWidth="1"/>
    <col min="4610" max="4610" width="18.5703125" style="85" customWidth="1"/>
    <col min="4611" max="4611" width="1.7109375" style="85" customWidth="1"/>
    <col min="4612" max="4612" width="9.140625" style="85" customWidth="1"/>
    <col min="4613" max="4615" width="9.140625" style="85"/>
    <col min="4616" max="4616" width="7.85546875" style="85" customWidth="1"/>
    <col min="4617" max="4617" width="0" style="85" hidden="1" customWidth="1"/>
    <col min="4618" max="4618" width="9.140625" style="85"/>
    <col min="4619" max="4620" width="9.140625" style="85" customWidth="1"/>
    <col min="4621" max="4859" width="9.140625" style="85"/>
    <col min="4860" max="4860" width="4.42578125" style="85" customWidth="1"/>
    <col min="4861" max="4861" width="9.140625" style="85" customWidth="1"/>
    <col min="4862" max="4864" width="9.140625" style="85"/>
    <col min="4865" max="4865" width="15.42578125" style="85" customWidth="1"/>
    <col min="4866" max="4866" width="18.5703125" style="85" customWidth="1"/>
    <col min="4867" max="4867" width="1.7109375" style="85" customWidth="1"/>
    <col min="4868" max="4868" width="9.140625" style="85" customWidth="1"/>
    <col min="4869" max="4871" width="9.140625" style="85"/>
    <col min="4872" max="4872" width="7.85546875" style="85" customWidth="1"/>
    <col min="4873" max="4873" width="0" style="85" hidden="1" customWidth="1"/>
    <col min="4874" max="4874" width="9.140625" style="85"/>
    <col min="4875" max="4876" width="9.140625" style="85" customWidth="1"/>
    <col min="4877" max="5115" width="9.140625" style="85"/>
    <col min="5116" max="5116" width="4.42578125" style="85" customWidth="1"/>
    <col min="5117" max="5117" width="9.140625" style="85" customWidth="1"/>
    <col min="5118" max="5120" width="9.140625" style="85"/>
    <col min="5121" max="5121" width="15.42578125" style="85" customWidth="1"/>
    <col min="5122" max="5122" width="18.5703125" style="85" customWidth="1"/>
    <col min="5123" max="5123" width="1.7109375" style="85" customWidth="1"/>
    <col min="5124" max="5124" width="9.140625" style="85" customWidth="1"/>
    <col min="5125" max="5127" width="9.140625" style="85"/>
    <col min="5128" max="5128" width="7.85546875" style="85" customWidth="1"/>
    <col min="5129" max="5129" width="0" style="85" hidden="1" customWidth="1"/>
    <col min="5130" max="5130" width="9.140625" style="85"/>
    <col min="5131" max="5132" width="9.140625" style="85" customWidth="1"/>
    <col min="5133" max="5371" width="9.140625" style="85"/>
    <col min="5372" max="5372" width="4.42578125" style="85" customWidth="1"/>
    <col min="5373" max="5373" width="9.140625" style="85" customWidth="1"/>
    <col min="5374" max="5376" width="9.140625" style="85"/>
    <col min="5377" max="5377" width="15.42578125" style="85" customWidth="1"/>
    <col min="5378" max="5378" width="18.5703125" style="85" customWidth="1"/>
    <col min="5379" max="5379" width="1.7109375" style="85" customWidth="1"/>
    <col min="5380" max="5380" width="9.140625" style="85" customWidth="1"/>
    <col min="5381" max="5383" width="9.140625" style="85"/>
    <col min="5384" max="5384" width="7.85546875" style="85" customWidth="1"/>
    <col min="5385" max="5385" width="0" style="85" hidden="1" customWidth="1"/>
    <col min="5386" max="5386" width="9.140625" style="85"/>
    <col min="5387" max="5388" width="9.140625" style="85" customWidth="1"/>
    <col min="5389" max="5627" width="9.140625" style="85"/>
    <col min="5628" max="5628" width="4.42578125" style="85" customWidth="1"/>
    <col min="5629" max="5629" width="9.140625" style="85" customWidth="1"/>
    <col min="5630" max="5632" width="9.140625" style="85"/>
    <col min="5633" max="5633" width="15.42578125" style="85" customWidth="1"/>
    <col min="5634" max="5634" width="18.5703125" style="85" customWidth="1"/>
    <col min="5635" max="5635" width="1.7109375" style="85" customWidth="1"/>
    <col min="5636" max="5636" width="9.140625" style="85" customWidth="1"/>
    <col min="5637" max="5639" width="9.140625" style="85"/>
    <col min="5640" max="5640" width="7.85546875" style="85" customWidth="1"/>
    <col min="5641" max="5641" width="0" style="85" hidden="1" customWidth="1"/>
    <col min="5642" max="5642" width="9.140625" style="85"/>
    <col min="5643" max="5644" width="9.140625" style="85" customWidth="1"/>
    <col min="5645" max="5883" width="9.140625" style="85"/>
    <col min="5884" max="5884" width="4.42578125" style="85" customWidth="1"/>
    <col min="5885" max="5885" width="9.140625" style="85" customWidth="1"/>
    <col min="5886" max="5888" width="9.140625" style="85"/>
    <col min="5889" max="5889" width="15.42578125" style="85" customWidth="1"/>
    <col min="5890" max="5890" width="18.5703125" style="85" customWidth="1"/>
    <col min="5891" max="5891" width="1.7109375" style="85" customWidth="1"/>
    <col min="5892" max="5892" width="9.140625" style="85" customWidth="1"/>
    <col min="5893" max="5895" width="9.140625" style="85"/>
    <col min="5896" max="5896" width="7.85546875" style="85" customWidth="1"/>
    <col min="5897" max="5897" width="0" style="85" hidden="1" customWidth="1"/>
    <col min="5898" max="5898" width="9.140625" style="85"/>
    <col min="5899" max="5900" width="9.140625" style="85" customWidth="1"/>
    <col min="5901" max="6139" width="9.140625" style="85"/>
    <col min="6140" max="6140" width="4.42578125" style="85" customWidth="1"/>
    <col min="6141" max="6141" width="9.140625" style="85" customWidth="1"/>
    <col min="6142" max="6144" width="9.140625" style="85"/>
    <col min="6145" max="6145" width="15.42578125" style="85" customWidth="1"/>
    <col min="6146" max="6146" width="18.5703125" style="85" customWidth="1"/>
    <col min="6147" max="6147" width="1.7109375" style="85" customWidth="1"/>
    <col min="6148" max="6148" width="9.140625" style="85" customWidth="1"/>
    <col min="6149" max="6151" width="9.140625" style="85"/>
    <col min="6152" max="6152" width="7.85546875" style="85" customWidth="1"/>
    <col min="6153" max="6153" width="0" style="85" hidden="1" customWidth="1"/>
    <col min="6154" max="6154" width="9.140625" style="85"/>
    <col min="6155" max="6156" width="9.140625" style="85" customWidth="1"/>
    <col min="6157" max="6395" width="9.140625" style="85"/>
    <col min="6396" max="6396" width="4.42578125" style="85" customWidth="1"/>
    <col min="6397" max="6397" width="9.140625" style="85" customWidth="1"/>
    <col min="6398" max="6400" width="9.140625" style="85"/>
    <col min="6401" max="6401" width="15.42578125" style="85" customWidth="1"/>
    <col min="6402" max="6402" width="18.5703125" style="85" customWidth="1"/>
    <col min="6403" max="6403" width="1.7109375" style="85" customWidth="1"/>
    <col min="6404" max="6404" width="9.140625" style="85" customWidth="1"/>
    <col min="6405" max="6407" width="9.140625" style="85"/>
    <col min="6408" max="6408" width="7.85546875" style="85" customWidth="1"/>
    <col min="6409" max="6409" width="0" style="85" hidden="1" customWidth="1"/>
    <col min="6410" max="6410" width="9.140625" style="85"/>
    <col min="6411" max="6412" width="9.140625" style="85" customWidth="1"/>
    <col min="6413" max="6651" width="9.140625" style="85"/>
    <col min="6652" max="6652" width="4.42578125" style="85" customWidth="1"/>
    <col min="6653" max="6653" width="9.140625" style="85" customWidth="1"/>
    <col min="6654" max="6656" width="9.140625" style="85"/>
    <col min="6657" max="6657" width="15.42578125" style="85" customWidth="1"/>
    <col min="6658" max="6658" width="18.5703125" style="85" customWidth="1"/>
    <col min="6659" max="6659" width="1.7109375" style="85" customWidth="1"/>
    <col min="6660" max="6660" width="9.140625" style="85" customWidth="1"/>
    <col min="6661" max="6663" width="9.140625" style="85"/>
    <col min="6664" max="6664" width="7.85546875" style="85" customWidth="1"/>
    <col min="6665" max="6665" width="0" style="85" hidden="1" customWidth="1"/>
    <col min="6666" max="6666" width="9.140625" style="85"/>
    <col min="6667" max="6668" width="9.140625" style="85" customWidth="1"/>
    <col min="6669" max="6907" width="9.140625" style="85"/>
    <col min="6908" max="6908" width="4.42578125" style="85" customWidth="1"/>
    <col min="6909" max="6909" width="9.140625" style="85" customWidth="1"/>
    <col min="6910" max="6912" width="9.140625" style="85"/>
    <col min="6913" max="6913" width="15.42578125" style="85" customWidth="1"/>
    <col min="6914" max="6914" width="18.5703125" style="85" customWidth="1"/>
    <col min="6915" max="6915" width="1.7109375" style="85" customWidth="1"/>
    <col min="6916" max="6916" width="9.140625" style="85" customWidth="1"/>
    <col min="6917" max="6919" width="9.140625" style="85"/>
    <col min="6920" max="6920" width="7.85546875" style="85" customWidth="1"/>
    <col min="6921" max="6921" width="0" style="85" hidden="1" customWidth="1"/>
    <col min="6922" max="6922" width="9.140625" style="85"/>
    <col min="6923" max="6924" width="9.140625" style="85" customWidth="1"/>
    <col min="6925" max="7163" width="9.140625" style="85"/>
    <col min="7164" max="7164" width="4.42578125" style="85" customWidth="1"/>
    <col min="7165" max="7165" width="9.140625" style="85" customWidth="1"/>
    <col min="7166" max="7168" width="9.140625" style="85"/>
    <col min="7169" max="7169" width="15.42578125" style="85" customWidth="1"/>
    <col min="7170" max="7170" width="18.5703125" style="85" customWidth="1"/>
    <col min="7171" max="7171" width="1.7109375" style="85" customWidth="1"/>
    <col min="7172" max="7172" width="9.140625" style="85" customWidth="1"/>
    <col min="7173" max="7175" width="9.140625" style="85"/>
    <col min="7176" max="7176" width="7.85546875" style="85" customWidth="1"/>
    <col min="7177" max="7177" width="0" style="85" hidden="1" customWidth="1"/>
    <col min="7178" max="7178" width="9.140625" style="85"/>
    <col min="7179" max="7180" width="9.140625" style="85" customWidth="1"/>
    <col min="7181" max="7419" width="9.140625" style="85"/>
    <col min="7420" max="7420" width="4.42578125" style="85" customWidth="1"/>
    <col min="7421" max="7421" width="9.140625" style="85" customWidth="1"/>
    <col min="7422" max="7424" width="9.140625" style="85"/>
    <col min="7425" max="7425" width="15.42578125" style="85" customWidth="1"/>
    <col min="7426" max="7426" width="18.5703125" style="85" customWidth="1"/>
    <col min="7427" max="7427" width="1.7109375" style="85" customWidth="1"/>
    <col min="7428" max="7428" width="9.140625" style="85" customWidth="1"/>
    <col min="7429" max="7431" width="9.140625" style="85"/>
    <col min="7432" max="7432" width="7.85546875" style="85" customWidth="1"/>
    <col min="7433" max="7433" width="0" style="85" hidden="1" customWidth="1"/>
    <col min="7434" max="7434" width="9.140625" style="85"/>
    <col min="7435" max="7436" width="9.140625" style="85" customWidth="1"/>
    <col min="7437" max="7675" width="9.140625" style="85"/>
    <col min="7676" max="7676" width="4.42578125" style="85" customWidth="1"/>
    <col min="7677" max="7677" width="9.140625" style="85" customWidth="1"/>
    <col min="7678" max="7680" width="9.140625" style="85"/>
    <col min="7681" max="7681" width="15.42578125" style="85" customWidth="1"/>
    <col min="7682" max="7682" width="18.5703125" style="85" customWidth="1"/>
    <col min="7683" max="7683" width="1.7109375" style="85" customWidth="1"/>
    <col min="7684" max="7684" width="9.140625" style="85" customWidth="1"/>
    <col min="7685" max="7687" width="9.140625" style="85"/>
    <col min="7688" max="7688" width="7.85546875" style="85" customWidth="1"/>
    <col min="7689" max="7689" width="0" style="85" hidden="1" customWidth="1"/>
    <col min="7690" max="7690" width="9.140625" style="85"/>
    <col min="7691" max="7692" width="9.140625" style="85" customWidth="1"/>
    <col min="7693" max="7931" width="9.140625" style="85"/>
    <col min="7932" max="7932" width="4.42578125" style="85" customWidth="1"/>
    <col min="7933" max="7933" width="9.140625" style="85" customWidth="1"/>
    <col min="7934" max="7936" width="9.140625" style="85"/>
    <col min="7937" max="7937" width="15.42578125" style="85" customWidth="1"/>
    <col min="7938" max="7938" width="18.5703125" style="85" customWidth="1"/>
    <col min="7939" max="7939" width="1.7109375" style="85" customWidth="1"/>
    <col min="7940" max="7940" width="9.140625" style="85" customWidth="1"/>
    <col min="7941" max="7943" width="9.140625" style="85"/>
    <col min="7944" max="7944" width="7.85546875" style="85" customWidth="1"/>
    <col min="7945" max="7945" width="0" style="85" hidden="1" customWidth="1"/>
    <col min="7946" max="7946" width="9.140625" style="85"/>
    <col min="7947" max="7948" width="9.140625" style="85" customWidth="1"/>
    <col min="7949" max="8187" width="9.140625" style="85"/>
    <col min="8188" max="8188" width="4.42578125" style="85" customWidth="1"/>
    <col min="8189" max="8189" width="9.140625" style="85" customWidth="1"/>
    <col min="8190" max="8192" width="9.140625" style="85"/>
    <col min="8193" max="8193" width="15.42578125" style="85" customWidth="1"/>
    <col min="8194" max="8194" width="18.5703125" style="85" customWidth="1"/>
    <col min="8195" max="8195" width="1.7109375" style="85" customWidth="1"/>
    <col min="8196" max="8196" width="9.140625" style="85" customWidth="1"/>
    <col min="8197" max="8199" width="9.140625" style="85"/>
    <col min="8200" max="8200" width="7.85546875" style="85" customWidth="1"/>
    <col min="8201" max="8201" width="0" style="85" hidden="1" customWidth="1"/>
    <col min="8202" max="8202" width="9.140625" style="85"/>
    <col min="8203" max="8204" width="9.140625" style="85" customWidth="1"/>
    <col min="8205" max="8443" width="9.140625" style="85"/>
    <col min="8444" max="8444" width="4.42578125" style="85" customWidth="1"/>
    <col min="8445" max="8445" width="9.140625" style="85" customWidth="1"/>
    <col min="8446" max="8448" width="9.140625" style="85"/>
    <col min="8449" max="8449" width="15.42578125" style="85" customWidth="1"/>
    <col min="8450" max="8450" width="18.5703125" style="85" customWidth="1"/>
    <col min="8451" max="8451" width="1.7109375" style="85" customWidth="1"/>
    <col min="8452" max="8452" width="9.140625" style="85" customWidth="1"/>
    <col min="8453" max="8455" width="9.140625" style="85"/>
    <col min="8456" max="8456" width="7.85546875" style="85" customWidth="1"/>
    <col min="8457" max="8457" width="0" style="85" hidden="1" customWidth="1"/>
    <col min="8458" max="8458" width="9.140625" style="85"/>
    <col min="8459" max="8460" width="9.140625" style="85" customWidth="1"/>
    <col min="8461" max="8699" width="9.140625" style="85"/>
    <col min="8700" max="8700" width="4.42578125" style="85" customWidth="1"/>
    <col min="8701" max="8701" width="9.140625" style="85" customWidth="1"/>
    <col min="8702" max="8704" width="9.140625" style="85"/>
    <col min="8705" max="8705" width="15.42578125" style="85" customWidth="1"/>
    <col min="8706" max="8706" width="18.5703125" style="85" customWidth="1"/>
    <col min="8707" max="8707" width="1.7109375" style="85" customWidth="1"/>
    <col min="8708" max="8708" width="9.140625" style="85" customWidth="1"/>
    <col min="8709" max="8711" width="9.140625" style="85"/>
    <col min="8712" max="8712" width="7.85546875" style="85" customWidth="1"/>
    <col min="8713" max="8713" width="0" style="85" hidden="1" customWidth="1"/>
    <col min="8714" max="8714" width="9.140625" style="85"/>
    <col min="8715" max="8716" width="9.140625" style="85" customWidth="1"/>
    <col min="8717" max="8955" width="9.140625" style="85"/>
    <col min="8956" max="8956" width="4.42578125" style="85" customWidth="1"/>
    <col min="8957" max="8957" width="9.140625" style="85" customWidth="1"/>
    <col min="8958" max="8960" width="9.140625" style="85"/>
    <col min="8961" max="8961" width="15.42578125" style="85" customWidth="1"/>
    <col min="8962" max="8962" width="18.5703125" style="85" customWidth="1"/>
    <col min="8963" max="8963" width="1.7109375" style="85" customWidth="1"/>
    <col min="8964" max="8964" width="9.140625" style="85" customWidth="1"/>
    <col min="8965" max="8967" width="9.140625" style="85"/>
    <col min="8968" max="8968" width="7.85546875" style="85" customWidth="1"/>
    <col min="8969" max="8969" width="0" style="85" hidden="1" customWidth="1"/>
    <col min="8970" max="8970" width="9.140625" style="85"/>
    <col min="8971" max="8972" width="9.140625" style="85" customWidth="1"/>
    <col min="8973" max="9211" width="9.140625" style="85"/>
    <col min="9212" max="9212" width="4.42578125" style="85" customWidth="1"/>
    <col min="9213" max="9213" width="9.140625" style="85" customWidth="1"/>
    <col min="9214" max="9216" width="9.140625" style="85"/>
    <col min="9217" max="9217" width="15.42578125" style="85" customWidth="1"/>
    <col min="9218" max="9218" width="18.5703125" style="85" customWidth="1"/>
    <col min="9219" max="9219" width="1.7109375" style="85" customWidth="1"/>
    <col min="9220" max="9220" width="9.140625" style="85" customWidth="1"/>
    <col min="9221" max="9223" width="9.140625" style="85"/>
    <col min="9224" max="9224" width="7.85546875" style="85" customWidth="1"/>
    <col min="9225" max="9225" width="0" style="85" hidden="1" customWidth="1"/>
    <col min="9226" max="9226" width="9.140625" style="85"/>
    <col min="9227" max="9228" width="9.140625" style="85" customWidth="1"/>
    <col min="9229" max="9467" width="9.140625" style="85"/>
    <col min="9468" max="9468" width="4.42578125" style="85" customWidth="1"/>
    <col min="9469" max="9469" width="9.140625" style="85" customWidth="1"/>
    <col min="9470" max="9472" width="9.140625" style="85"/>
    <col min="9473" max="9473" width="15.42578125" style="85" customWidth="1"/>
    <col min="9474" max="9474" width="18.5703125" style="85" customWidth="1"/>
    <col min="9475" max="9475" width="1.7109375" style="85" customWidth="1"/>
    <col min="9476" max="9476" width="9.140625" style="85" customWidth="1"/>
    <col min="9477" max="9479" width="9.140625" style="85"/>
    <col min="9480" max="9480" width="7.85546875" style="85" customWidth="1"/>
    <col min="9481" max="9481" width="0" style="85" hidden="1" customWidth="1"/>
    <col min="9482" max="9482" width="9.140625" style="85"/>
    <col min="9483" max="9484" width="9.140625" style="85" customWidth="1"/>
    <col min="9485" max="9723" width="9.140625" style="85"/>
    <col min="9724" max="9724" width="4.42578125" style="85" customWidth="1"/>
    <col min="9725" max="9725" width="9.140625" style="85" customWidth="1"/>
    <col min="9726" max="9728" width="9.140625" style="85"/>
    <col min="9729" max="9729" width="15.42578125" style="85" customWidth="1"/>
    <col min="9730" max="9730" width="18.5703125" style="85" customWidth="1"/>
    <col min="9731" max="9731" width="1.7109375" style="85" customWidth="1"/>
    <col min="9732" max="9732" width="9.140625" style="85" customWidth="1"/>
    <col min="9733" max="9735" width="9.140625" style="85"/>
    <col min="9736" max="9736" width="7.85546875" style="85" customWidth="1"/>
    <col min="9737" max="9737" width="0" style="85" hidden="1" customWidth="1"/>
    <col min="9738" max="9738" width="9.140625" style="85"/>
    <col min="9739" max="9740" width="9.140625" style="85" customWidth="1"/>
    <col min="9741" max="9979" width="9.140625" style="85"/>
    <col min="9980" max="9980" width="4.42578125" style="85" customWidth="1"/>
    <col min="9981" max="9981" width="9.140625" style="85" customWidth="1"/>
    <col min="9982" max="9984" width="9.140625" style="85"/>
    <col min="9985" max="9985" width="15.42578125" style="85" customWidth="1"/>
    <col min="9986" max="9986" width="18.5703125" style="85" customWidth="1"/>
    <col min="9987" max="9987" width="1.7109375" style="85" customWidth="1"/>
    <col min="9988" max="9988" width="9.140625" style="85" customWidth="1"/>
    <col min="9989" max="9991" width="9.140625" style="85"/>
    <col min="9992" max="9992" width="7.85546875" style="85" customWidth="1"/>
    <col min="9993" max="9993" width="0" style="85" hidden="1" customWidth="1"/>
    <col min="9994" max="9994" width="9.140625" style="85"/>
    <col min="9995" max="9996" width="9.140625" style="85" customWidth="1"/>
    <col min="9997" max="10235" width="9.140625" style="85"/>
    <col min="10236" max="10236" width="4.42578125" style="85" customWidth="1"/>
    <col min="10237" max="10237" width="9.140625" style="85" customWidth="1"/>
    <col min="10238" max="10240" width="9.140625" style="85"/>
    <col min="10241" max="10241" width="15.42578125" style="85" customWidth="1"/>
    <col min="10242" max="10242" width="18.5703125" style="85" customWidth="1"/>
    <col min="10243" max="10243" width="1.7109375" style="85" customWidth="1"/>
    <col min="10244" max="10244" width="9.140625" style="85" customWidth="1"/>
    <col min="10245" max="10247" width="9.140625" style="85"/>
    <col min="10248" max="10248" width="7.85546875" style="85" customWidth="1"/>
    <col min="10249" max="10249" width="0" style="85" hidden="1" customWidth="1"/>
    <col min="10250" max="10250" width="9.140625" style="85"/>
    <col min="10251" max="10252" width="9.140625" style="85" customWidth="1"/>
    <col min="10253" max="10491" width="9.140625" style="85"/>
    <col min="10492" max="10492" width="4.42578125" style="85" customWidth="1"/>
    <col min="10493" max="10493" width="9.140625" style="85" customWidth="1"/>
    <col min="10494" max="10496" width="9.140625" style="85"/>
    <col min="10497" max="10497" width="15.42578125" style="85" customWidth="1"/>
    <col min="10498" max="10498" width="18.5703125" style="85" customWidth="1"/>
    <col min="10499" max="10499" width="1.7109375" style="85" customWidth="1"/>
    <col min="10500" max="10500" width="9.140625" style="85" customWidth="1"/>
    <col min="10501" max="10503" width="9.140625" style="85"/>
    <col min="10504" max="10504" width="7.85546875" style="85" customWidth="1"/>
    <col min="10505" max="10505" width="0" style="85" hidden="1" customWidth="1"/>
    <col min="10506" max="10506" width="9.140625" style="85"/>
    <col min="10507" max="10508" width="9.140625" style="85" customWidth="1"/>
    <col min="10509" max="10747" width="9.140625" style="85"/>
    <col min="10748" max="10748" width="4.42578125" style="85" customWidth="1"/>
    <col min="10749" max="10749" width="9.140625" style="85" customWidth="1"/>
    <col min="10750" max="10752" width="9.140625" style="85"/>
    <col min="10753" max="10753" width="15.42578125" style="85" customWidth="1"/>
    <col min="10754" max="10754" width="18.5703125" style="85" customWidth="1"/>
    <col min="10755" max="10755" width="1.7109375" style="85" customWidth="1"/>
    <col min="10756" max="10756" width="9.140625" style="85" customWidth="1"/>
    <col min="10757" max="10759" width="9.140625" style="85"/>
    <col min="10760" max="10760" width="7.85546875" style="85" customWidth="1"/>
    <col min="10761" max="10761" width="0" style="85" hidden="1" customWidth="1"/>
    <col min="10762" max="10762" width="9.140625" style="85"/>
    <col min="10763" max="10764" width="9.140625" style="85" customWidth="1"/>
    <col min="10765" max="11003" width="9.140625" style="85"/>
    <col min="11004" max="11004" width="4.42578125" style="85" customWidth="1"/>
    <col min="11005" max="11005" width="9.140625" style="85" customWidth="1"/>
    <col min="11006" max="11008" width="9.140625" style="85"/>
    <col min="11009" max="11009" width="15.42578125" style="85" customWidth="1"/>
    <col min="11010" max="11010" width="18.5703125" style="85" customWidth="1"/>
    <col min="11011" max="11011" width="1.7109375" style="85" customWidth="1"/>
    <col min="11012" max="11012" width="9.140625" style="85" customWidth="1"/>
    <col min="11013" max="11015" width="9.140625" style="85"/>
    <col min="11016" max="11016" width="7.85546875" style="85" customWidth="1"/>
    <col min="11017" max="11017" width="0" style="85" hidden="1" customWidth="1"/>
    <col min="11018" max="11018" width="9.140625" style="85"/>
    <col min="11019" max="11020" width="9.140625" style="85" customWidth="1"/>
    <col min="11021" max="11259" width="9.140625" style="85"/>
    <col min="11260" max="11260" width="4.42578125" style="85" customWidth="1"/>
    <col min="11261" max="11261" width="9.140625" style="85" customWidth="1"/>
    <col min="11262" max="11264" width="9.140625" style="85"/>
    <col min="11265" max="11265" width="15.42578125" style="85" customWidth="1"/>
    <col min="11266" max="11266" width="18.5703125" style="85" customWidth="1"/>
    <col min="11267" max="11267" width="1.7109375" style="85" customWidth="1"/>
    <col min="11268" max="11268" width="9.140625" style="85" customWidth="1"/>
    <col min="11269" max="11271" width="9.140625" style="85"/>
    <col min="11272" max="11272" width="7.85546875" style="85" customWidth="1"/>
    <col min="11273" max="11273" width="0" style="85" hidden="1" customWidth="1"/>
    <col min="11274" max="11274" width="9.140625" style="85"/>
    <col min="11275" max="11276" width="9.140625" style="85" customWidth="1"/>
    <col min="11277" max="11515" width="9.140625" style="85"/>
    <col min="11516" max="11516" width="4.42578125" style="85" customWidth="1"/>
    <col min="11517" max="11517" width="9.140625" style="85" customWidth="1"/>
    <col min="11518" max="11520" width="9.140625" style="85"/>
    <col min="11521" max="11521" width="15.42578125" style="85" customWidth="1"/>
    <col min="11522" max="11522" width="18.5703125" style="85" customWidth="1"/>
    <col min="11523" max="11523" width="1.7109375" style="85" customWidth="1"/>
    <col min="11524" max="11524" width="9.140625" style="85" customWidth="1"/>
    <col min="11525" max="11527" width="9.140625" style="85"/>
    <col min="11528" max="11528" width="7.85546875" style="85" customWidth="1"/>
    <col min="11529" max="11529" width="0" style="85" hidden="1" customWidth="1"/>
    <col min="11530" max="11530" width="9.140625" style="85"/>
    <col min="11531" max="11532" width="9.140625" style="85" customWidth="1"/>
    <col min="11533" max="11771" width="9.140625" style="85"/>
    <col min="11772" max="11772" width="4.42578125" style="85" customWidth="1"/>
    <col min="11773" max="11773" width="9.140625" style="85" customWidth="1"/>
    <col min="11774" max="11776" width="9.140625" style="85"/>
    <col min="11777" max="11777" width="15.42578125" style="85" customWidth="1"/>
    <col min="11778" max="11778" width="18.5703125" style="85" customWidth="1"/>
    <col min="11779" max="11779" width="1.7109375" style="85" customWidth="1"/>
    <col min="11780" max="11780" width="9.140625" style="85" customWidth="1"/>
    <col min="11781" max="11783" width="9.140625" style="85"/>
    <col min="11784" max="11784" width="7.85546875" style="85" customWidth="1"/>
    <col min="11785" max="11785" width="0" style="85" hidden="1" customWidth="1"/>
    <col min="11786" max="11786" width="9.140625" style="85"/>
    <col min="11787" max="11788" width="9.140625" style="85" customWidth="1"/>
    <col min="11789" max="12027" width="9.140625" style="85"/>
    <col min="12028" max="12028" width="4.42578125" style="85" customWidth="1"/>
    <col min="12029" max="12029" width="9.140625" style="85" customWidth="1"/>
    <col min="12030" max="12032" width="9.140625" style="85"/>
    <col min="12033" max="12033" width="15.42578125" style="85" customWidth="1"/>
    <col min="12034" max="12034" width="18.5703125" style="85" customWidth="1"/>
    <col min="12035" max="12035" width="1.7109375" style="85" customWidth="1"/>
    <col min="12036" max="12036" width="9.140625" style="85" customWidth="1"/>
    <col min="12037" max="12039" width="9.140625" style="85"/>
    <col min="12040" max="12040" width="7.85546875" style="85" customWidth="1"/>
    <col min="12041" max="12041" width="0" style="85" hidden="1" customWidth="1"/>
    <col min="12042" max="12042" width="9.140625" style="85"/>
    <col min="12043" max="12044" width="9.140625" style="85" customWidth="1"/>
    <col min="12045" max="12283" width="9.140625" style="85"/>
    <col min="12284" max="12284" width="4.42578125" style="85" customWidth="1"/>
    <col min="12285" max="12285" width="9.140625" style="85" customWidth="1"/>
    <col min="12286" max="12288" width="9.140625" style="85"/>
    <col min="12289" max="12289" width="15.42578125" style="85" customWidth="1"/>
    <col min="12290" max="12290" width="18.5703125" style="85" customWidth="1"/>
    <col min="12291" max="12291" width="1.7109375" style="85" customWidth="1"/>
    <col min="12292" max="12292" width="9.140625" style="85" customWidth="1"/>
    <col min="12293" max="12295" width="9.140625" style="85"/>
    <col min="12296" max="12296" width="7.85546875" style="85" customWidth="1"/>
    <col min="12297" max="12297" width="0" style="85" hidden="1" customWidth="1"/>
    <col min="12298" max="12298" width="9.140625" style="85"/>
    <col min="12299" max="12300" width="9.140625" style="85" customWidth="1"/>
    <col min="12301" max="12539" width="9.140625" style="85"/>
    <col min="12540" max="12540" width="4.42578125" style="85" customWidth="1"/>
    <col min="12541" max="12541" width="9.140625" style="85" customWidth="1"/>
    <col min="12542" max="12544" width="9.140625" style="85"/>
    <col min="12545" max="12545" width="15.42578125" style="85" customWidth="1"/>
    <col min="12546" max="12546" width="18.5703125" style="85" customWidth="1"/>
    <col min="12547" max="12547" width="1.7109375" style="85" customWidth="1"/>
    <col min="12548" max="12548" width="9.140625" style="85" customWidth="1"/>
    <col min="12549" max="12551" width="9.140625" style="85"/>
    <col min="12552" max="12552" width="7.85546875" style="85" customWidth="1"/>
    <col min="12553" max="12553" width="0" style="85" hidden="1" customWidth="1"/>
    <col min="12554" max="12554" width="9.140625" style="85"/>
    <col min="12555" max="12556" width="9.140625" style="85" customWidth="1"/>
    <col min="12557" max="12795" width="9.140625" style="85"/>
    <col min="12796" max="12796" width="4.42578125" style="85" customWidth="1"/>
    <col min="12797" max="12797" width="9.140625" style="85" customWidth="1"/>
    <col min="12798" max="12800" width="9.140625" style="85"/>
    <col min="12801" max="12801" width="15.42578125" style="85" customWidth="1"/>
    <col min="12802" max="12802" width="18.5703125" style="85" customWidth="1"/>
    <col min="12803" max="12803" width="1.7109375" style="85" customWidth="1"/>
    <col min="12804" max="12804" width="9.140625" style="85" customWidth="1"/>
    <col min="12805" max="12807" width="9.140625" style="85"/>
    <col min="12808" max="12808" width="7.85546875" style="85" customWidth="1"/>
    <col min="12809" max="12809" width="0" style="85" hidden="1" customWidth="1"/>
    <col min="12810" max="12810" width="9.140625" style="85"/>
    <col min="12811" max="12812" width="9.140625" style="85" customWidth="1"/>
    <col min="12813" max="13051" width="9.140625" style="85"/>
    <col min="13052" max="13052" width="4.42578125" style="85" customWidth="1"/>
    <col min="13053" max="13053" width="9.140625" style="85" customWidth="1"/>
    <col min="13054" max="13056" width="9.140625" style="85"/>
    <col min="13057" max="13057" width="15.42578125" style="85" customWidth="1"/>
    <col min="13058" max="13058" width="18.5703125" style="85" customWidth="1"/>
    <col min="13059" max="13059" width="1.7109375" style="85" customWidth="1"/>
    <col min="13060" max="13060" width="9.140625" style="85" customWidth="1"/>
    <col min="13061" max="13063" width="9.140625" style="85"/>
    <col min="13064" max="13064" width="7.85546875" style="85" customWidth="1"/>
    <col min="13065" max="13065" width="0" style="85" hidden="1" customWidth="1"/>
    <col min="13066" max="13066" width="9.140625" style="85"/>
    <col min="13067" max="13068" width="9.140625" style="85" customWidth="1"/>
    <col min="13069" max="13307" width="9.140625" style="85"/>
    <col min="13308" max="13308" width="4.42578125" style="85" customWidth="1"/>
    <col min="13309" max="13309" width="9.140625" style="85" customWidth="1"/>
    <col min="13310" max="13312" width="9.140625" style="85"/>
    <col min="13313" max="13313" width="15.42578125" style="85" customWidth="1"/>
    <col min="13314" max="13314" width="18.5703125" style="85" customWidth="1"/>
    <col min="13315" max="13315" width="1.7109375" style="85" customWidth="1"/>
    <col min="13316" max="13316" width="9.140625" style="85" customWidth="1"/>
    <col min="13317" max="13319" width="9.140625" style="85"/>
    <col min="13320" max="13320" width="7.85546875" style="85" customWidth="1"/>
    <col min="13321" max="13321" width="0" style="85" hidden="1" customWidth="1"/>
    <col min="13322" max="13322" width="9.140625" style="85"/>
    <col min="13323" max="13324" width="9.140625" style="85" customWidth="1"/>
    <col min="13325" max="13563" width="9.140625" style="85"/>
    <col min="13564" max="13564" width="4.42578125" style="85" customWidth="1"/>
    <col min="13565" max="13565" width="9.140625" style="85" customWidth="1"/>
    <col min="13566" max="13568" width="9.140625" style="85"/>
    <col min="13569" max="13569" width="15.42578125" style="85" customWidth="1"/>
    <col min="13570" max="13570" width="18.5703125" style="85" customWidth="1"/>
    <col min="13571" max="13571" width="1.7109375" style="85" customWidth="1"/>
    <col min="13572" max="13572" width="9.140625" style="85" customWidth="1"/>
    <col min="13573" max="13575" width="9.140625" style="85"/>
    <col min="13576" max="13576" width="7.85546875" style="85" customWidth="1"/>
    <col min="13577" max="13577" width="0" style="85" hidden="1" customWidth="1"/>
    <col min="13578" max="13578" width="9.140625" style="85"/>
    <col min="13579" max="13580" width="9.140625" style="85" customWidth="1"/>
    <col min="13581" max="13819" width="9.140625" style="85"/>
    <col min="13820" max="13820" width="4.42578125" style="85" customWidth="1"/>
    <col min="13821" max="13821" width="9.140625" style="85" customWidth="1"/>
    <col min="13822" max="13824" width="9.140625" style="85"/>
    <col min="13825" max="13825" width="15.42578125" style="85" customWidth="1"/>
    <col min="13826" max="13826" width="18.5703125" style="85" customWidth="1"/>
    <col min="13827" max="13827" width="1.7109375" style="85" customWidth="1"/>
    <col min="13828" max="13828" width="9.140625" style="85" customWidth="1"/>
    <col min="13829" max="13831" width="9.140625" style="85"/>
    <col min="13832" max="13832" width="7.85546875" style="85" customWidth="1"/>
    <col min="13833" max="13833" width="0" style="85" hidden="1" customWidth="1"/>
    <col min="13834" max="13834" width="9.140625" style="85"/>
    <col min="13835" max="13836" width="9.140625" style="85" customWidth="1"/>
    <col min="13837" max="14075" width="9.140625" style="85"/>
    <col min="14076" max="14076" width="4.42578125" style="85" customWidth="1"/>
    <col min="14077" max="14077" width="9.140625" style="85" customWidth="1"/>
    <col min="14078" max="14080" width="9.140625" style="85"/>
    <col min="14081" max="14081" width="15.42578125" style="85" customWidth="1"/>
    <col min="14082" max="14082" width="18.5703125" style="85" customWidth="1"/>
    <col min="14083" max="14083" width="1.7109375" style="85" customWidth="1"/>
    <col min="14084" max="14084" width="9.140625" style="85" customWidth="1"/>
    <col min="14085" max="14087" width="9.140625" style="85"/>
    <col min="14088" max="14088" width="7.85546875" style="85" customWidth="1"/>
    <col min="14089" max="14089" width="0" style="85" hidden="1" customWidth="1"/>
    <col min="14090" max="14090" width="9.140625" style="85"/>
    <col min="14091" max="14092" width="9.140625" style="85" customWidth="1"/>
    <col min="14093" max="14331" width="9.140625" style="85"/>
    <col min="14332" max="14332" width="4.42578125" style="85" customWidth="1"/>
    <col min="14333" max="14333" width="9.140625" style="85" customWidth="1"/>
    <col min="14334" max="14336" width="9.140625" style="85"/>
    <col min="14337" max="14337" width="15.42578125" style="85" customWidth="1"/>
    <col min="14338" max="14338" width="18.5703125" style="85" customWidth="1"/>
    <col min="14339" max="14339" width="1.7109375" style="85" customWidth="1"/>
    <col min="14340" max="14340" width="9.140625" style="85" customWidth="1"/>
    <col min="14341" max="14343" width="9.140625" style="85"/>
    <col min="14344" max="14344" width="7.85546875" style="85" customWidth="1"/>
    <col min="14345" max="14345" width="0" style="85" hidden="1" customWidth="1"/>
    <col min="14346" max="14346" width="9.140625" style="85"/>
    <col min="14347" max="14348" width="9.140625" style="85" customWidth="1"/>
    <col min="14349" max="14587" width="9.140625" style="85"/>
    <col min="14588" max="14588" width="4.42578125" style="85" customWidth="1"/>
    <col min="14589" max="14589" width="9.140625" style="85" customWidth="1"/>
    <col min="14590" max="14592" width="9.140625" style="85"/>
    <col min="14593" max="14593" width="15.42578125" style="85" customWidth="1"/>
    <col min="14594" max="14594" width="18.5703125" style="85" customWidth="1"/>
    <col min="14595" max="14595" width="1.7109375" style="85" customWidth="1"/>
    <col min="14596" max="14596" width="9.140625" style="85" customWidth="1"/>
    <col min="14597" max="14599" width="9.140625" style="85"/>
    <col min="14600" max="14600" width="7.85546875" style="85" customWidth="1"/>
    <col min="14601" max="14601" width="0" style="85" hidden="1" customWidth="1"/>
    <col min="14602" max="14602" width="9.140625" style="85"/>
    <col min="14603" max="14604" width="9.140625" style="85" customWidth="1"/>
    <col min="14605" max="14843" width="9.140625" style="85"/>
    <col min="14844" max="14844" width="4.42578125" style="85" customWidth="1"/>
    <col min="14845" max="14845" width="9.140625" style="85" customWidth="1"/>
    <col min="14846" max="14848" width="9.140625" style="85"/>
    <col min="14849" max="14849" width="15.42578125" style="85" customWidth="1"/>
    <col min="14850" max="14850" width="18.5703125" style="85" customWidth="1"/>
    <col min="14851" max="14851" width="1.7109375" style="85" customWidth="1"/>
    <col min="14852" max="14852" width="9.140625" style="85" customWidth="1"/>
    <col min="14853" max="14855" width="9.140625" style="85"/>
    <col min="14856" max="14856" width="7.85546875" style="85" customWidth="1"/>
    <col min="14857" max="14857" width="0" style="85" hidden="1" customWidth="1"/>
    <col min="14858" max="14858" width="9.140625" style="85"/>
    <col min="14859" max="14860" width="9.140625" style="85" customWidth="1"/>
    <col min="14861" max="15099" width="9.140625" style="85"/>
    <col min="15100" max="15100" width="4.42578125" style="85" customWidth="1"/>
    <col min="15101" max="15101" width="9.140625" style="85" customWidth="1"/>
    <col min="15102" max="15104" width="9.140625" style="85"/>
    <col min="15105" max="15105" width="15.42578125" style="85" customWidth="1"/>
    <col min="15106" max="15106" width="18.5703125" style="85" customWidth="1"/>
    <col min="15107" max="15107" width="1.7109375" style="85" customWidth="1"/>
    <col min="15108" max="15108" width="9.140625" style="85" customWidth="1"/>
    <col min="15109" max="15111" width="9.140625" style="85"/>
    <col min="15112" max="15112" width="7.85546875" style="85" customWidth="1"/>
    <col min="15113" max="15113" width="0" style="85" hidden="1" customWidth="1"/>
    <col min="15114" max="15114" width="9.140625" style="85"/>
    <col min="15115" max="15116" width="9.140625" style="85" customWidth="1"/>
    <col min="15117" max="15355" width="9.140625" style="85"/>
    <col min="15356" max="15356" width="4.42578125" style="85" customWidth="1"/>
    <col min="15357" max="15357" width="9.140625" style="85" customWidth="1"/>
    <col min="15358" max="15360" width="9.140625" style="85"/>
    <col min="15361" max="15361" width="15.42578125" style="85" customWidth="1"/>
    <col min="15362" max="15362" width="18.5703125" style="85" customWidth="1"/>
    <col min="15363" max="15363" width="1.7109375" style="85" customWidth="1"/>
    <col min="15364" max="15364" width="9.140625" style="85" customWidth="1"/>
    <col min="15365" max="15367" width="9.140625" style="85"/>
    <col min="15368" max="15368" width="7.85546875" style="85" customWidth="1"/>
    <col min="15369" max="15369" width="0" style="85" hidden="1" customWidth="1"/>
    <col min="15370" max="15370" width="9.140625" style="85"/>
    <col min="15371" max="15372" width="9.140625" style="85" customWidth="1"/>
    <col min="15373" max="15611" width="9.140625" style="85"/>
    <col min="15612" max="15612" width="4.42578125" style="85" customWidth="1"/>
    <col min="15613" max="15613" width="9.140625" style="85" customWidth="1"/>
    <col min="15614" max="15616" width="9.140625" style="85"/>
    <col min="15617" max="15617" width="15.42578125" style="85" customWidth="1"/>
    <col min="15618" max="15618" width="18.5703125" style="85" customWidth="1"/>
    <col min="15619" max="15619" width="1.7109375" style="85" customWidth="1"/>
    <col min="15620" max="15620" width="9.140625" style="85" customWidth="1"/>
    <col min="15621" max="15623" width="9.140625" style="85"/>
    <col min="15624" max="15624" width="7.85546875" style="85" customWidth="1"/>
    <col min="15625" max="15625" width="0" style="85" hidden="1" customWidth="1"/>
    <col min="15626" max="15626" width="9.140625" style="85"/>
    <col min="15627" max="15628" width="9.140625" style="85" customWidth="1"/>
    <col min="15629" max="15867" width="9.140625" style="85"/>
    <col min="15868" max="15868" width="4.42578125" style="85" customWidth="1"/>
    <col min="15869" max="15869" width="9.140625" style="85" customWidth="1"/>
    <col min="15870" max="15872" width="9.140625" style="85"/>
    <col min="15873" max="15873" width="15.42578125" style="85" customWidth="1"/>
    <col min="15874" max="15874" width="18.5703125" style="85" customWidth="1"/>
    <col min="15875" max="15875" width="1.7109375" style="85" customWidth="1"/>
    <col min="15876" max="15876" width="9.140625" style="85" customWidth="1"/>
    <col min="15877" max="15879" width="9.140625" style="85"/>
    <col min="15880" max="15880" width="7.85546875" style="85" customWidth="1"/>
    <col min="15881" max="15881" width="0" style="85" hidden="1" customWidth="1"/>
    <col min="15882" max="15882" width="9.140625" style="85"/>
    <col min="15883" max="15884" width="9.140625" style="85" customWidth="1"/>
    <col min="15885" max="16123" width="9.140625" style="85"/>
    <col min="16124" max="16124" width="4.42578125" style="85" customWidth="1"/>
    <col min="16125" max="16125" width="9.140625" style="85" customWidth="1"/>
    <col min="16126" max="16128" width="9.140625" style="85"/>
    <col min="16129" max="16129" width="15.42578125" style="85" customWidth="1"/>
    <col min="16130" max="16130" width="18.5703125" style="85" customWidth="1"/>
    <col min="16131" max="16131" width="1.7109375" style="85" customWidth="1"/>
    <col min="16132" max="16132" width="9.140625" style="85" customWidth="1"/>
    <col min="16133" max="16135" width="9.140625" style="85"/>
    <col min="16136" max="16136" width="7.85546875" style="85" customWidth="1"/>
    <col min="16137" max="16137" width="0" style="85" hidden="1" customWidth="1"/>
    <col min="16138" max="16138" width="9.140625" style="85"/>
    <col min="16139" max="16140" width="9.140625" style="85" customWidth="1"/>
    <col min="16141" max="16384" width="9.140625" style="85"/>
  </cols>
  <sheetData>
    <row r="1" spans="1:12" x14ac:dyDescent="0.25">
      <c r="C1" s="115" t="s">
        <v>145</v>
      </c>
      <c r="D1" s="115" t="s">
        <v>146</v>
      </c>
      <c r="E1" s="118"/>
    </row>
    <row r="2" spans="1:12" x14ac:dyDescent="0.25">
      <c r="A2" s="99" t="s">
        <v>201</v>
      </c>
      <c r="B2" s="90"/>
      <c r="C2" s="91"/>
      <c r="D2" s="112"/>
      <c r="E2" s="116"/>
    </row>
    <row r="3" spans="1:12" x14ac:dyDescent="0.25">
      <c r="A3" s="93"/>
      <c r="B3" s="90"/>
      <c r="C3" s="91"/>
      <c r="D3" s="112"/>
      <c r="E3" s="116"/>
    </row>
    <row r="4" spans="1:12" x14ac:dyDescent="0.25">
      <c r="A4" s="129" t="s">
        <v>147</v>
      </c>
      <c r="B4" s="85" t="s">
        <v>174</v>
      </c>
      <c r="C4" s="89">
        <v>600000</v>
      </c>
      <c r="D4" s="85" t="s">
        <v>219</v>
      </c>
    </row>
    <row r="5" spans="1:12" s="113" customFormat="1" x14ac:dyDescent="0.25">
      <c r="A5" s="111"/>
      <c r="C5" s="118"/>
      <c r="D5" s="118"/>
      <c r="E5" s="118"/>
    </row>
    <row r="6" spans="1:12" s="87" customFormat="1" x14ac:dyDescent="0.25">
      <c r="A6" s="99" t="s">
        <v>205</v>
      </c>
      <c r="C6" s="88"/>
      <c r="E6" s="88"/>
    </row>
    <row r="7" spans="1:12" s="87" customFormat="1" x14ac:dyDescent="0.25">
      <c r="A7" s="99"/>
      <c r="C7" s="88"/>
      <c r="E7" s="88"/>
    </row>
    <row r="8" spans="1:12" ht="15" customHeight="1" x14ac:dyDescent="0.25">
      <c r="A8" s="130" t="s">
        <v>149</v>
      </c>
      <c r="B8" s="85" t="s">
        <v>148</v>
      </c>
      <c r="C8" s="91">
        <v>1300000</v>
      </c>
      <c r="D8" s="85" t="s">
        <v>195</v>
      </c>
    </row>
    <row r="9" spans="1:12" ht="15" customHeight="1" x14ac:dyDescent="0.25">
      <c r="C9" s="91"/>
    </row>
    <row r="10" spans="1:12" s="90" customFormat="1" ht="15" customHeight="1" x14ac:dyDescent="0.25">
      <c r="A10" s="98" t="s">
        <v>150</v>
      </c>
      <c r="B10" s="90" t="s">
        <v>194</v>
      </c>
      <c r="C10" s="91">
        <v>1200000</v>
      </c>
      <c r="D10" s="90" t="s">
        <v>220</v>
      </c>
      <c r="E10" s="96"/>
      <c r="K10" s="92"/>
      <c r="L10" s="92"/>
    </row>
    <row r="11" spans="1:12" s="90" customFormat="1" ht="15" customHeight="1" x14ac:dyDescent="0.25">
      <c r="A11" s="96"/>
      <c r="C11" s="91"/>
      <c r="E11" s="96"/>
      <c r="K11" s="92"/>
      <c r="L11" s="92"/>
    </row>
    <row r="12" spans="1:12" s="90" customFormat="1" ht="15" customHeight="1" x14ac:dyDescent="0.25">
      <c r="A12" s="98" t="s">
        <v>151</v>
      </c>
      <c r="B12" s="100" t="s">
        <v>156</v>
      </c>
      <c r="C12" s="91">
        <v>700000</v>
      </c>
      <c r="D12" s="90" t="s">
        <v>193</v>
      </c>
      <c r="E12" s="96"/>
      <c r="F12" s="93"/>
      <c r="G12" s="93"/>
      <c r="H12" s="93"/>
      <c r="I12" s="93"/>
      <c r="J12" s="93"/>
    </row>
    <row r="13" spans="1:12" s="90" customFormat="1" ht="15" customHeight="1" x14ac:dyDescent="0.25">
      <c r="A13" s="117"/>
      <c r="B13" s="100"/>
      <c r="C13" s="91"/>
      <c r="D13" s="93"/>
      <c r="E13" s="96"/>
      <c r="F13" s="93"/>
      <c r="G13" s="93"/>
      <c r="H13" s="93"/>
      <c r="I13" s="93"/>
      <c r="J13" s="93"/>
    </row>
    <row r="14" spans="1:12" s="93" customFormat="1" ht="15" customHeight="1" x14ac:dyDescent="0.25">
      <c r="A14" s="129" t="s">
        <v>152</v>
      </c>
      <c r="B14" s="90" t="s">
        <v>186</v>
      </c>
      <c r="C14" s="91">
        <v>980000</v>
      </c>
      <c r="D14" s="112" t="s">
        <v>221</v>
      </c>
      <c r="E14" s="116"/>
      <c r="F14" s="112"/>
      <c r="G14" s="112"/>
      <c r="H14" s="112"/>
      <c r="I14" s="112"/>
      <c r="J14" s="112"/>
    </row>
    <row r="15" spans="1:12" s="93" customFormat="1" ht="15" customHeight="1" x14ac:dyDescent="0.25">
      <c r="A15" s="117"/>
      <c r="B15" s="90"/>
      <c r="C15" s="91"/>
      <c r="D15" s="112"/>
      <c r="E15" s="116"/>
      <c r="F15" s="112"/>
      <c r="G15" s="112"/>
      <c r="H15" s="112"/>
      <c r="I15" s="112"/>
      <c r="J15" s="112"/>
    </row>
    <row r="16" spans="1:12" s="93" customFormat="1" ht="15" customHeight="1" x14ac:dyDescent="0.25">
      <c r="A16" s="130" t="s">
        <v>153</v>
      </c>
      <c r="B16" s="85" t="s">
        <v>172</v>
      </c>
      <c r="C16" s="89">
        <v>300000</v>
      </c>
      <c r="D16" s="85" t="s">
        <v>229</v>
      </c>
      <c r="E16" s="86"/>
      <c r="F16" s="112"/>
      <c r="G16" s="112"/>
      <c r="H16" s="112"/>
      <c r="I16" s="112"/>
      <c r="J16" s="112"/>
      <c r="K16" s="94"/>
    </row>
    <row r="17" spans="1:11" s="93" customFormat="1" ht="15" customHeight="1" x14ac:dyDescent="0.25">
      <c r="A17" s="86"/>
      <c r="B17" s="85"/>
      <c r="C17" s="86"/>
      <c r="D17" s="85"/>
      <c r="E17" s="86"/>
      <c r="F17" s="112"/>
      <c r="G17" s="112"/>
      <c r="H17" s="112"/>
      <c r="I17" s="112"/>
      <c r="J17" s="112"/>
      <c r="K17" s="94"/>
    </row>
    <row r="18" spans="1:11" s="93" customFormat="1" ht="15" customHeight="1" x14ac:dyDescent="0.25">
      <c r="A18" s="130" t="s">
        <v>154</v>
      </c>
      <c r="B18" s="85" t="s">
        <v>185</v>
      </c>
      <c r="C18" s="89">
        <v>650000</v>
      </c>
      <c r="D18" s="85" t="s">
        <v>222</v>
      </c>
      <c r="E18" s="86"/>
      <c r="F18" s="112"/>
      <c r="G18" s="112"/>
      <c r="H18" s="112"/>
      <c r="I18" s="112"/>
      <c r="J18" s="112"/>
      <c r="K18" s="94"/>
    </row>
    <row r="19" spans="1:11" s="93" customFormat="1" ht="15" customHeight="1" x14ac:dyDescent="0.25">
      <c r="A19" s="111"/>
      <c r="B19" s="85"/>
      <c r="C19" s="89"/>
      <c r="D19" s="85"/>
      <c r="E19" s="86"/>
      <c r="F19" s="112"/>
      <c r="G19" s="112"/>
      <c r="H19" s="112"/>
      <c r="I19" s="112"/>
      <c r="J19" s="112"/>
      <c r="K19" s="94"/>
    </row>
    <row r="20" spans="1:11" s="93" customFormat="1" ht="15" customHeight="1" x14ac:dyDescent="0.25">
      <c r="A20" s="119" t="s">
        <v>204</v>
      </c>
      <c r="B20" s="85"/>
      <c r="C20" s="89"/>
      <c r="D20" s="85"/>
      <c r="E20" s="86"/>
      <c r="F20" s="112"/>
      <c r="G20" s="112"/>
      <c r="H20" s="112"/>
      <c r="I20" s="112"/>
      <c r="J20" s="112"/>
      <c r="K20" s="94"/>
    </row>
    <row r="21" spans="1:11" s="93" customFormat="1" ht="15" customHeight="1" x14ac:dyDescent="0.25">
      <c r="A21" s="111"/>
      <c r="B21" s="85"/>
      <c r="C21" s="89"/>
      <c r="D21" s="85"/>
      <c r="E21" s="86"/>
      <c r="F21" s="112"/>
      <c r="G21" s="112"/>
      <c r="H21" s="112"/>
      <c r="I21" s="112"/>
      <c r="J21" s="112"/>
      <c r="K21" s="94"/>
    </row>
    <row r="22" spans="1:11" s="93" customFormat="1" ht="15" customHeight="1" x14ac:dyDescent="0.25">
      <c r="A22" s="128" t="s">
        <v>155</v>
      </c>
      <c r="B22" s="85" t="s">
        <v>187</v>
      </c>
      <c r="C22" s="89">
        <v>500000</v>
      </c>
      <c r="D22" s="85" t="s">
        <v>188</v>
      </c>
      <c r="E22" s="86"/>
      <c r="F22" s="112"/>
      <c r="G22" s="112"/>
      <c r="H22" s="112"/>
      <c r="I22" s="112"/>
      <c r="J22" s="112"/>
      <c r="K22" s="94"/>
    </row>
    <row r="23" spans="1:11" s="93" customFormat="1" ht="15" customHeight="1" x14ac:dyDescent="0.25">
      <c r="A23" s="111"/>
      <c r="B23" s="85"/>
      <c r="C23" s="89"/>
      <c r="D23" s="85"/>
      <c r="E23" s="86"/>
      <c r="F23" s="112"/>
      <c r="G23" s="112"/>
      <c r="H23" s="112"/>
      <c r="I23" s="112"/>
      <c r="J23" s="112"/>
      <c r="K23" s="94"/>
    </row>
    <row r="24" spans="1:11" s="93" customFormat="1" ht="15" customHeight="1" x14ac:dyDescent="0.25">
      <c r="A24" s="119" t="s">
        <v>202</v>
      </c>
      <c r="B24" s="85"/>
      <c r="C24" s="89"/>
      <c r="D24" s="85"/>
      <c r="E24" s="86"/>
      <c r="F24" s="112"/>
      <c r="G24" s="112"/>
      <c r="H24" s="112"/>
      <c r="I24" s="112"/>
      <c r="J24" s="112"/>
      <c r="K24" s="94"/>
    </row>
    <row r="25" spans="1:11" s="93" customFormat="1" ht="15" customHeight="1" x14ac:dyDescent="0.25">
      <c r="A25" s="119"/>
      <c r="B25" s="85"/>
      <c r="C25" s="89"/>
      <c r="D25" s="85"/>
      <c r="E25" s="86"/>
      <c r="F25" s="112"/>
      <c r="G25" s="112"/>
      <c r="H25" s="112"/>
      <c r="I25" s="112"/>
      <c r="J25" s="112"/>
      <c r="K25" s="94"/>
    </row>
    <row r="26" spans="1:11" s="93" customFormat="1" ht="15" customHeight="1" x14ac:dyDescent="0.25">
      <c r="A26" s="128" t="s">
        <v>159</v>
      </c>
      <c r="B26" s="85" t="s">
        <v>189</v>
      </c>
      <c r="C26" s="89">
        <v>500000</v>
      </c>
      <c r="D26" s="85" t="s">
        <v>227</v>
      </c>
      <c r="E26" s="86"/>
      <c r="F26" s="112"/>
      <c r="G26" s="112"/>
      <c r="H26" s="112"/>
      <c r="I26" s="112"/>
      <c r="J26" s="112"/>
      <c r="K26" s="94"/>
    </row>
    <row r="27" spans="1:11" s="93" customFormat="1" ht="15" customHeight="1" x14ac:dyDescent="0.25">
      <c r="A27" s="111"/>
      <c r="B27" s="85"/>
      <c r="C27" s="89"/>
      <c r="D27" s="85"/>
      <c r="E27" s="86"/>
      <c r="F27" s="112"/>
      <c r="G27" s="112"/>
      <c r="H27" s="112"/>
      <c r="I27" s="112"/>
      <c r="J27" s="112"/>
      <c r="K27" s="94"/>
    </row>
    <row r="28" spans="1:11" s="93" customFormat="1" ht="15" customHeight="1" x14ac:dyDescent="0.25">
      <c r="A28" s="119" t="s">
        <v>203</v>
      </c>
      <c r="B28" s="85"/>
      <c r="C28" s="89"/>
      <c r="D28" s="85"/>
      <c r="E28" s="86"/>
      <c r="F28" s="112"/>
      <c r="G28" s="112"/>
      <c r="H28" s="112"/>
      <c r="I28" s="112"/>
      <c r="J28" s="112"/>
      <c r="K28" s="94"/>
    </row>
    <row r="29" spans="1:11" s="93" customFormat="1" ht="15" customHeight="1" x14ac:dyDescent="0.25">
      <c r="A29" s="119"/>
      <c r="B29" s="85"/>
      <c r="C29" s="89"/>
      <c r="D29" s="85"/>
      <c r="E29" s="86"/>
      <c r="F29" s="112"/>
      <c r="G29" s="112"/>
      <c r="H29" s="112"/>
      <c r="I29" s="112"/>
      <c r="J29" s="112"/>
      <c r="K29" s="94"/>
    </row>
    <row r="30" spans="1:11" s="93" customFormat="1" ht="15" customHeight="1" x14ac:dyDescent="0.25">
      <c r="A30" s="128" t="s">
        <v>160</v>
      </c>
      <c r="B30" s="85" t="s">
        <v>190</v>
      </c>
      <c r="C30" s="89">
        <v>500000</v>
      </c>
      <c r="D30" s="85" t="s">
        <v>228</v>
      </c>
      <c r="E30" s="86"/>
      <c r="F30" s="112"/>
      <c r="G30" s="112"/>
      <c r="H30" s="112"/>
      <c r="I30" s="112"/>
      <c r="J30" s="112"/>
      <c r="K30" s="94"/>
    </row>
    <row r="31" spans="1:11" s="127" customFormat="1" ht="15" customHeight="1" x14ac:dyDescent="0.25">
      <c r="A31" s="111"/>
      <c r="B31" s="113"/>
      <c r="C31" s="124"/>
      <c r="D31" s="113"/>
      <c r="E31" s="111"/>
      <c r="F31" s="125"/>
      <c r="G31" s="125"/>
      <c r="H31" s="125"/>
      <c r="I31" s="125"/>
      <c r="J31" s="125"/>
      <c r="K31" s="126"/>
    </row>
    <row r="32" spans="1:11" s="127" customFormat="1" ht="15" customHeight="1" x14ac:dyDescent="0.25">
      <c r="A32" s="119" t="s">
        <v>210</v>
      </c>
      <c r="B32" s="113"/>
      <c r="C32" s="124"/>
      <c r="D32" s="113"/>
      <c r="E32" s="111"/>
      <c r="F32" s="125"/>
      <c r="G32" s="125"/>
      <c r="H32" s="125"/>
      <c r="I32" s="125"/>
      <c r="J32" s="125"/>
      <c r="K32" s="126"/>
    </row>
    <row r="33" spans="1:11" s="127" customFormat="1" ht="15" customHeight="1" x14ac:dyDescent="0.25">
      <c r="A33" s="119"/>
      <c r="B33" s="113"/>
      <c r="C33" s="124"/>
      <c r="D33" s="113"/>
      <c r="E33" s="111"/>
      <c r="F33" s="125"/>
      <c r="G33" s="125"/>
      <c r="H33" s="125"/>
      <c r="I33" s="125"/>
      <c r="J33" s="125"/>
      <c r="K33" s="126"/>
    </row>
    <row r="34" spans="1:11" ht="15" customHeight="1" x14ac:dyDescent="0.25">
      <c r="A34" s="130" t="s">
        <v>161</v>
      </c>
      <c r="B34" s="85" t="s">
        <v>214</v>
      </c>
      <c r="C34" s="91">
        <v>3004000</v>
      </c>
      <c r="D34" s="103" t="s">
        <v>223</v>
      </c>
    </row>
    <row r="35" spans="1:11" ht="15" customHeight="1" x14ac:dyDescent="0.25">
      <c r="A35" s="111"/>
      <c r="C35" s="90"/>
    </row>
    <row r="36" spans="1:11" ht="15" customHeight="1" x14ac:dyDescent="0.25">
      <c r="A36" s="130" t="s">
        <v>162</v>
      </c>
      <c r="B36" s="85" t="s">
        <v>165</v>
      </c>
      <c r="C36" s="91">
        <v>2212000</v>
      </c>
      <c r="D36" s="85" t="s">
        <v>224</v>
      </c>
    </row>
    <row r="37" spans="1:11" s="113" customFormat="1" ht="15" customHeight="1" x14ac:dyDescent="0.25">
      <c r="A37" s="111"/>
      <c r="C37" s="114"/>
      <c r="E37" s="111"/>
    </row>
    <row r="38" spans="1:11" s="123" customFormat="1" ht="15" customHeight="1" x14ac:dyDescent="0.25">
      <c r="A38" s="99" t="s">
        <v>208</v>
      </c>
      <c r="B38" s="99"/>
      <c r="C38" s="121"/>
      <c r="D38" s="99"/>
      <c r="E38" s="99"/>
      <c r="F38" s="120"/>
      <c r="G38" s="120"/>
      <c r="H38" s="120"/>
      <c r="I38" s="120"/>
      <c r="J38" s="120"/>
      <c r="K38" s="122"/>
    </row>
    <row r="39" spans="1:11" s="123" customFormat="1" ht="15" customHeight="1" x14ac:dyDescent="0.25">
      <c r="A39" s="99"/>
      <c r="B39" s="99"/>
      <c r="C39" s="121"/>
      <c r="D39" s="99"/>
      <c r="E39" s="99"/>
      <c r="F39" s="120"/>
      <c r="G39" s="120"/>
      <c r="H39" s="120"/>
      <c r="I39" s="120"/>
      <c r="J39" s="120"/>
      <c r="K39" s="122"/>
    </row>
    <row r="40" spans="1:11" ht="15" customHeight="1" x14ac:dyDescent="0.25">
      <c r="A40" s="130" t="s">
        <v>209</v>
      </c>
      <c r="B40" s="85" t="s">
        <v>34</v>
      </c>
      <c r="C40" s="91">
        <v>1000000</v>
      </c>
      <c r="D40" s="85" t="s">
        <v>231</v>
      </c>
    </row>
    <row r="41" spans="1:11" ht="15" customHeight="1" x14ac:dyDescent="0.25">
      <c r="A41" s="111"/>
      <c r="C41" s="91"/>
      <c r="D41" s="85" t="s">
        <v>230</v>
      </c>
    </row>
    <row r="42" spans="1:11" ht="15" customHeight="1" x14ac:dyDescent="0.25">
      <c r="A42" s="111"/>
      <c r="C42" s="91"/>
    </row>
    <row r="43" spans="1:11" ht="15" customHeight="1" x14ac:dyDescent="0.25">
      <c r="A43" s="111"/>
      <c r="C43" s="91"/>
      <c r="D43" s="85" t="s">
        <v>233</v>
      </c>
    </row>
    <row r="44" spans="1:11" ht="15" customHeight="1" x14ac:dyDescent="0.25">
      <c r="A44" s="119" t="s">
        <v>211</v>
      </c>
      <c r="C44" s="91"/>
      <c r="D44" s="85" t="s">
        <v>232</v>
      </c>
    </row>
    <row r="45" spans="1:11" ht="15" customHeight="1" x14ac:dyDescent="0.25">
      <c r="A45" s="119"/>
      <c r="C45" s="91"/>
    </row>
    <row r="46" spans="1:11" ht="15" customHeight="1" x14ac:dyDescent="0.25">
      <c r="A46" s="130" t="s">
        <v>163</v>
      </c>
      <c r="B46" s="85" t="s">
        <v>158</v>
      </c>
      <c r="C46" s="91">
        <v>200000</v>
      </c>
      <c r="D46" s="85" t="s">
        <v>225</v>
      </c>
    </row>
    <row r="47" spans="1:11" s="113" customFormat="1" ht="15" customHeight="1" x14ac:dyDescent="0.25">
      <c r="A47" s="111"/>
      <c r="C47" s="114"/>
      <c r="E47" s="111"/>
    </row>
    <row r="48" spans="1:11" x14ac:dyDescent="0.25">
      <c r="A48" s="99" t="s">
        <v>207</v>
      </c>
    </row>
    <row r="49" spans="1:4" x14ac:dyDescent="0.25">
      <c r="A49" s="99"/>
    </row>
    <row r="50" spans="1:4" ht="15" customHeight="1" x14ac:dyDescent="0.25">
      <c r="A50" s="129" t="s">
        <v>164</v>
      </c>
      <c r="B50" s="85" t="s">
        <v>157</v>
      </c>
      <c r="C50" s="89">
        <v>1200000</v>
      </c>
      <c r="D50" s="85" t="s">
        <v>234</v>
      </c>
    </row>
    <row r="52" spans="1:4" ht="15" customHeight="1" x14ac:dyDescent="0.25">
      <c r="A52" s="130" t="s">
        <v>166</v>
      </c>
      <c r="B52" s="85" t="s">
        <v>180</v>
      </c>
      <c r="C52" s="91">
        <v>8300000</v>
      </c>
      <c r="D52" s="85" t="s">
        <v>236</v>
      </c>
    </row>
    <row r="53" spans="1:4" ht="15" customHeight="1" x14ac:dyDescent="0.25">
      <c r="A53" s="111"/>
      <c r="C53" s="91"/>
      <c r="D53" s="85" t="s">
        <v>235</v>
      </c>
    </row>
    <row r="55" spans="1:4" ht="15" customHeight="1" x14ac:dyDescent="0.25">
      <c r="A55" s="129" t="s">
        <v>168</v>
      </c>
      <c r="B55" s="85" t="s">
        <v>177</v>
      </c>
      <c r="C55" s="91">
        <v>1400000</v>
      </c>
      <c r="D55" s="85" t="s">
        <v>184</v>
      </c>
    </row>
    <row r="57" spans="1:4" ht="15" customHeight="1" x14ac:dyDescent="0.25">
      <c r="A57" s="97" t="s">
        <v>169</v>
      </c>
      <c r="B57" s="85" t="s">
        <v>44</v>
      </c>
      <c r="C57" s="91">
        <v>300000</v>
      </c>
      <c r="D57" s="85" t="s">
        <v>212</v>
      </c>
    </row>
    <row r="59" spans="1:4" ht="15" customHeight="1" x14ac:dyDescent="0.25">
      <c r="A59" s="130" t="s">
        <v>170</v>
      </c>
      <c r="B59" s="85" t="s">
        <v>167</v>
      </c>
      <c r="C59" s="91">
        <v>1000000</v>
      </c>
      <c r="D59" s="85" t="s">
        <v>238</v>
      </c>
    </row>
    <row r="60" spans="1:4" ht="15" customHeight="1" x14ac:dyDescent="0.25">
      <c r="A60" s="111"/>
      <c r="C60" s="91"/>
      <c r="D60" s="85" t="s">
        <v>237</v>
      </c>
    </row>
    <row r="61" spans="1:4" ht="15" customHeight="1" x14ac:dyDescent="0.25">
      <c r="A61" s="111"/>
      <c r="C61" s="91"/>
    </row>
    <row r="62" spans="1:4" ht="15" customHeight="1" x14ac:dyDescent="0.25">
      <c r="A62" s="111"/>
      <c r="C62" s="91"/>
    </row>
    <row r="64" spans="1:4" ht="15" customHeight="1" x14ac:dyDescent="0.25">
      <c r="A64" s="97" t="s">
        <v>171</v>
      </c>
      <c r="B64" s="85" t="s">
        <v>226</v>
      </c>
      <c r="C64" s="91">
        <v>300000</v>
      </c>
      <c r="D64" s="85" t="s">
        <v>240</v>
      </c>
    </row>
    <row r="65" spans="1:12" s="113" customFormat="1" ht="15" customHeight="1" x14ac:dyDescent="0.25">
      <c r="A65" s="111"/>
      <c r="B65" s="113" t="s">
        <v>241</v>
      </c>
      <c r="C65" s="114"/>
      <c r="D65" s="113" t="s">
        <v>239</v>
      </c>
      <c r="E65" s="111"/>
    </row>
    <row r="66" spans="1:12" ht="15" customHeight="1" x14ac:dyDescent="0.25">
      <c r="A66" s="111"/>
      <c r="C66" s="91"/>
    </row>
    <row r="67" spans="1:12" ht="15" customHeight="1" x14ac:dyDescent="0.25">
      <c r="A67" s="97" t="s">
        <v>173</v>
      </c>
      <c r="B67" s="113" t="s">
        <v>197</v>
      </c>
      <c r="C67" s="114">
        <v>2419000</v>
      </c>
      <c r="D67" s="113" t="s">
        <v>198</v>
      </c>
    </row>
    <row r="68" spans="1:12" s="113" customFormat="1" ht="15" customHeight="1" x14ac:dyDescent="0.25">
      <c r="A68" s="111"/>
      <c r="C68" s="114"/>
      <c r="E68" s="111"/>
    </row>
    <row r="69" spans="1:12" s="93" customFormat="1" ht="15" customHeight="1" x14ac:dyDescent="0.25">
      <c r="A69" s="119" t="s">
        <v>206</v>
      </c>
      <c r="B69" s="85"/>
      <c r="C69" s="89"/>
      <c r="D69" s="85"/>
      <c r="E69" s="86"/>
      <c r="F69" s="112"/>
      <c r="G69" s="112"/>
      <c r="H69" s="112"/>
      <c r="I69" s="112"/>
      <c r="J69" s="112"/>
      <c r="K69" s="94"/>
    </row>
    <row r="70" spans="1:12" s="93" customFormat="1" ht="15" customHeight="1" x14ac:dyDescent="0.25">
      <c r="A70" s="86"/>
      <c r="B70" s="85"/>
      <c r="C70" s="86"/>
      <c r="D70" s="85"/>
      <c r="E70" s="86"/>
      <c r="F70" s="112"/>
      <c r="G70" s="112"/>
      <c r="H70" s="112"/>
      <c r="I70" s="112"/>
      <c r="J70" s="112"/>
      <c r="K70" s="94"/>
    </row>
    <row r="71" spans="1:12" s="93" customFormat="1" ht="15" customHeight="1" x14ac:dyDescent="0.25">
      <c r="A71" s="128" t="s">
        <v>191</v>
      </c>
      <c r="B71" s="85" t="s">
        <v>175</v>
      </c>
      <c r="C71" s="89">
        <v>350000</v>
      </c>
      <c r="D71" s="85"/>
      <c r="E71" s="86"/>
      <c r="F71" s="112"/>
      <c r="G71" s="112"/>
      <c r="H71" s="112"/>
      <c r="I71" s="112"/>
      <c r="J71" s="112"/>
      <c r="K71" s="94"/>
    </row>
    <row r="72" spans="1:12" s="93" customFormat="1" ht="15" customHeight="1" x14ac:dyDescent="0.25">
      <c r="A72" s="86"/>
      <c r="B72" s="85" t="s">
        <v>200</v>
      </c>
      <c r="C72" s="89">
        <v>650000</v>
      </c>
      <c r="E72" s="86"/>
      <c r="F72" s="112"/>
      <c r="G72" s="112"/>
      <c r="H72" s="112"/>
      <c r="I72" s="112"/>
      <c r="J72" s="112"/>
      <c r="K72" s="94"/>
    </row>
    <row r="73" spans="1:12" s="93" customFormat="1" ht="15" customHeight="1" x14ac:dyDescent="0.25">
      <c r="B73" s="85"/>
      <c r="C73" s="89"/>
      <c r="D73" s="85"/>
      <c r="E73" s="86"/>
      <c r="F73" s="112"/>
      <c r="G73" s="112"/>
      <c r="H73" s="112"/>
      <c r="I73" s="112"/>
      <c r="J73" s="112"/>
      <c r="K73" s="94"/>
    </row>
    <row r="74" spans="1:12" x14ac:dyDescent="0.25">
      <c r="A74" s="99" t="s">
        <v>213</v>
      </c>
    </row>
    <row r="76" spans="1:12" ht="15" customHeight="1" x14ac:dyDescent="0.25">
      <c r="A76" s="129" t="s">
        <v>192</v>
      </c>
      <c r="B76" s="85" t="s">
        <v>183</v>
      </c>
      <c r="C76" s="89">
        <v>150000</v>
      </c>
      <c r="D76" s="85" t="s">
        <v>199</v>
      </c>
    </row>
    <row r="78" spans="1:12" ht="15" customHeight="1" x14ac:dyDescent="0.25"/>
    <row r="79" spans="1:12" ht="15" customHeight="1" x14ac:dyDescent="0.25">
      <c r="A79" s="97"/>
      <c r="B79" s="101" t="s">
        <v>176</v>
      </c>
      <c r="C79" s="102">
        <f>SUM(C1:C78)</f>
        <v>29715000</v>
      </c>
      <c r="L79" s="95"/>
    </row>
    <row r="81" spans="1:3" x14ac:dyDescent="0.25">
      <c r="A81" s="99" t="s">
        <v>215</v>
      </c>
    </row>
    <row r="82" spans="1:3" x14ac:dyDescent="0.25">
      <c r="A82" s="99"/>
    </row>
    <row r="83" spans="1:3" x14ac:dyDescent="0.25">
      <c r="A83" s="130"/>
      <c r="B83" s="85" t="s">
        <v>218</v>
      </c>
      <c r="C83" s="85"/>
    </row>
    <row r="84" spans="1:3" x14ac:dyDescent="0.25">
      <c r="A84" s="128"/>
      <c r="B84" s="85" t="s">
        <v>217</v>
      </c>
    </row>
    <row r="85" spans="1:3" x14ac:dyDescent="0.25">
      <c r="A85" s="97"/>
      <c r="B85" s="85" t="s">
        <v>216</v>
      </c>
    </row>
  </sheetData>
  <pageMargins left="0.47244094488188981" right="0.19685039370078741" top="0.43307086614173229" bottom="0.39370078740157483" header="0.31496062992125984" footer="0.31496062992125984"/>
  <pageSetup paperSize="9" scale="8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2</vt:i4>
      </vt:variant>
    </vt:vector>
  </HeadingPairs>
  <TitlesOfParts>
    <vt:vector size="2" baseType="lpstr">
      <vt:lpstr>Návrh rozpočtu 2015</vt:lpstr>
      <vt:lpstr>kapitálové výdaje</vt:lpstr>
    </vt:vector>
  </TitlesOfParts>
  <Company>Microsoft Corporation</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Olga Štefanová</cp:lastModifiedBy>
  <cp:lastPrinted>2014-12-02T13:57:32Z</cp:lastPrinted>
  <dcterms:created xsi:type="dcterms:W3CDTF">1997-01-24T11:07:25Z</dcterms:created>
  <dcterms:modified xsi:type="dcterms:W3CDTF">2014-12-02T13:57:37Z</dcterms:modified>
</cp:coreProperties>
</file>